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095" windowHeight="11220" tabRatio="775"/>
  </bookViews>
  <sheets>
    <sheet name="一括契約【税込用】必要積算経費一覧表_当該年度" sheetId="4" r:id="rId1"/>
    <sheet name="代表者_明細(Ⅰ物品費）" sheetId="5" r:id="rId2"/>
    <sheet name="代表者_明細（Ⅱ人件費・謝金）" sheetId="7" r:id="rId3"/>
    <sheet name="代表者_明細（Ⅲ旅費）" sheetId="18" r:id="rId4"/>
    <sheet name="代表者_明細（Ⅳその他）" sheetId="8" r:id="rId5"/>
    <sheet name="税込者１_明細（Ⅰ物品費）" sheetId="19" r:id="rId6"/>
    <sheet name="税込者１_明細（Ⅱ人件費・謝金）" sheetId="20" r:id="rId7"/>
    <sheet name="税込者１_明細（Ⅲ旅費）" sheetId="21" r:id="rId8"/>
    <sheet name="税込者１_明細（Ⅳその他）" sheetId="22" r:id="rId9"/>
    <sheet name="税込者２_明細（Ⅰ物品費）" sheetId="23" r:id="rId10"/>
    <sheet name="税込者２_明細（Ⅱ人件費・謝金）" sheetId="24" r:id="rId11"/>
    <sheet name="税込者２_明細（Ⅲ旅費）" sheetId="25" r:id="rId12"/>
    <sheet name="税込者２_明細（Ⅳその他）" sheetId="26" r:id="rId13"/>
    <sheet name="税込者３_明細（Ⅰ物品費）" sheetId="27" r:id="rId14"/>
    <sheet name="税込者３_明細（Ⅱ人件費・謝金）" sheetId="28" r:id="rId15"/>
    <sheet name="税込者３_明細（Ⅲ旅費）" sheetId="29" r:id="rId16"/>
    <sheet name="税込者３_明細（Ⅳその他）" sheetId="30" r:id="rId17"/>
    <sheet name="税込者４_明細（Ⅰ物品費）" sheetId="47" r:id="rId18"/>
    <sheet name="税込者４_明細（Ⅱ人件費・謝金）" sheetId="46" r:id="rId19"/>
    <sheet name="税込者４_明細（Ⅲ旅費）" sheetId="45" r:id="rId20"/>
    <sheet name="税込者４_明細（Ⅳその他）" sheetId="44" r:id="rId21"/>
    <sheet name="税込者５_明細（Ⅰ物品費）" sheetId="48" r:id="rId22"/>
    <sheet name="税込者５_明細（Ⅱ人件費・謝金）" sheetId="49" r:id="rId23"/>
    <sheet name="税込者５_明細（Ⅲ旅費）" sheetId="50" r:id="rId24"/>
    <sheet name="税込者５_明細（Ⅳその他）" sheetId="51" r:id="rId25"/>
    <sheet name="税込者６_明細（Ⅰ物品費）" sheetId="61" r:id="rId26"/>
    <sheet name="税込者６_明細（Ⅱ人件費・謝金）" sheetId="62" r:id="rId27"/>
    <sheet name="税込者６_明細（Ⅲ旅費）" sheetId="63" r:id="rId28"/>
    <sheet name="税込者６_明細（Ⅳその他）" sheetId="64" r:id="rId29"/>
    <sheet name="税込者７_明細（Ⅰ物品費）" sheetId="65" r:id="rId30"/>
    <sheet name="税込者７_明細（Ⅱ人件費・謝金）" sheetId="66" r:id="rId31"/>
    <sheet name="税込者７_明細（Ⅲ旅費）" sheetId="67" r:id="rId32"/>
    <sheet name="税込者７_明細（Ⅳその他）" sheetId="68" r:id="rId33"/>
    <sheet name="税込者８_明細（Ⅰ物品費）" sheetId="69" r:id="rId34"/>
    <sheet name="税込者８_明細（Ⅱ人件費・謝金）" sheetId="70" r:id="rId35"/>
    <sheet name="税込者８_明細（Ⅲ旅費）" sheetId="71" r:id="rId36"/>
    <sheet name="税込者８_明細（Ⅳその他）" sheetId="72" r:id="rId37"/>
    <sheet name="税込者９_明細（Ⅰ物品費）" sheetId="73" r:id="rId38"/>
    <sheet name="税込者９_明細（Ⅱ人件費・謝金）" sheetId="74" r:id="rId39"/>
    <sheet name="税込者９_明細（Ⅲ旅費）" sheetId="75" r:id="rId40"/>
    <sheet name="税込者９_明細（Ⅳその他）" sheetId="76" r:id="rId41"/>
    <sheet name="税込者１０_明細（Ⅰ物品費）" sheetId="77" r:id="rId42"/>
    <sheet name="税込者１０_明細（Ⅱ人件費・謝金）" sheetId="78" r:id="rId43"/>
    <sheet name="税込者１０_明細（Ⅲ旅費）" sheetId="79" r:id="rId44"/>
    <sheet name="税込者１０_明細（Ⅳその他）" sheetId="80" r:id="rId45"/>
    <sheet name="税抜者１_明細（Ⅰ物品費）" sheetId="31" r:id="rId46"/>
    <sheet name="税抜者１_明細（Ⅱ人件費・謝金）" sheetId="32" r:id="rId47"/>
    <sheet name="税抜者１_明細（Ⅲ旅費）" sheetId="33" r:id="rId48"/>
    <sheet name="税抜者１_明細（Ⅳその他）" sheetId="34" r:id="rId49"/>
    <sheet name="税抜者２_明細（Ⅰ物品費）" sheetId="35" r:id="rId50"/>
    <sheet name="税抜者２_明細（Ⅱ人件費・謝金）" sheetId="36" r:id="rId51"/>
    <sheet name="税抜者２_明細（Ⅲ旅費）" sheetId="37" r:id="rId52"/>
    <sheet name="税抜者２_明細（Ⅳその他）" sheetId="38" r:id="rId53"/>
    <sheet name="税抜者３_明細（Ⅰ物品費）" sheetId="39" r:id="rId54"/>
    <sheet name="税抜者３_明細（Ⅱ人件費・謝金）" sheetId="40" r:id="rId55"/>
    <sheet name="税抜者３_明細（Ⅲ旅費）" sheetId="41" r:id="rId56"/>
    <sheet name="税抜者３_明細（Ⅳその他）" sheetId="42" r:id="rId57"/>
    <sheet name="税抜者４_明細（Ⅰ物品費）" sheetId="52" r:id="rId58"/>
    <sheet name="税抜者４_明細（Ⅱ人件費・謝金）" sheetId="53" r:id="rId59"/>
    <sheet name="税抜者４_明細（Ⅲ旅費）" sheetId="54" r:id="rId60"/>
    <sheet name="税抜者４_明細（Ⅳその他）" sheetId="55" r:id="rId61"/>
    <sheet name="税抜者５_明細（Ⅰ物品費）" sheetId="56" r:id="rId62"/>
    <sheet name="税抜者５_明細（Ⅱ人件費・謝金）" sheetId="57" r:id="rId63"/>
    <sheet name="税抜者５_明細（Ⅲ旅費）" sheetId="58" r:id="rId64"/>
    <sheet name="税抜者５_明細（Ⅳその他）" sheetId="59" r:id="rId65"/>
    <sheet name="税抜者６_明細（Ⅰ物品費）" sheetId="81" r:id="rId66"/>
    <sheet name="税抜者６_明細（Ⅱ人件費・謝金）" sheetId="82" r:id="rId67"/>
    <sheet name="税抜者６_明細（Ⅲ旅費）" sheetId="83" r:id="rId68"/>
    <sheet name="税抜者６_明細（Ⅳその他）" sheetId="84" r:id="rId69"/>
    <sheet name="税抜者７_明細（Ⅰ物品費）" sheetId="85" r:id="rId70"/>
    <sheet name="税抜者７_明細（Ⅱ人件費・謝金）" sheetId="86" r:id="rId71"/>
    <sheet name="税抜者７_明細（Ⅲ旅費）" sheetId="87" r:id="rId72"/>
    <sheet name="税抜者７_明細（Ⅳその他）" sheetId="88" r:id="rId73"/>
    <sheet name="税抜者８_明細（Ⅰ物品費）" sheetId="89" r:id="rId74"/>
    <sheet name="税抜者８_明細（Ⅱ人件費・謝金）" sheetId="90" r:id="rId75"/>
    <sheet name="税抜者８_明細（Ⅲ旅費）" sheetId="91" r:id="rId76"/>
    <sheet name="税抜者８_明細（Ⅳその他）" sheetId="92" r:id="rId77"/>
    <sheet name="税抜者９_明細（Ⅰ物品費）" sheetId="93" r:id="rId78"/>
    <sheet name="税抜者９_明細（Ⅱ人件費・謝金）" sheetId="94" r:id="rId79"/>
    <sheet name="税抜者９_明細（Ⅲ旅費）" sheetId="95" r:id="rId80"/>
    <sheet name="税抜者９_明細（Ⅳその他）" sheetId="96" r:id="rId81"/>
    <sheet name="税抜者１０_明細（Ⅰ物品費）" sheetId="97" r:id="rId82"/>
    <sheet name="税抜者１０_明細（Ⅱ人件費・謝金）" sheetId="98" r:id="rId83"/>
    <sheet name="税抜者１０_明細（Ⅲ旅費）" sheetId="99" r:id="rId84"/>
    <sheet name="税抜者１０_明細（Ⅳその他）" sheetId="100" r:id="rId85"/>
  </sheets>
  <definedNames>
    <definedName name="_xlnm.Print_Area" localSheetId="0">一括契約【税込用】必要積算経費一覧表_当該年度!$C$12:$AC$71</definedName>
    <definedName name="_xlnm.Print_Area" localSheetId="5">'税込者１_明細（Ⅰ物品費）'!$C$12:$K$57</definedName>
    <definedName name="_xlnm.Print_Area" localSheetId="6">'税込者１_明細（Ⅱ人件費・謝金）'!$C$12:$K$52</definedName>
    <definedName name="_xlnm.Print_Area" localSheetId="7">'税込者１_明細（Ⅲ旅費）'!$C$12:$K$51</definedName>
    <definedName name="_xlnm.Print_Area" localSheetId="8">'税込者１_明細（Ⅳその他）'!$C$12:$K$97</definedName>
    <definedName name="_xlnm.Print_Area" localSheetId="41">'税込者１０_明細（Ⅰ物品費）'!$C$12:$K$57</definedName>
    <definedName name="_xlnm.Print_Area" localSheetId="42">'税込者１０_明細（Ⅱ人件費・謝金）'!$C$12:$K$52</definedName>
    <definedName name="_xlnm.Print_Area" localSheetId="43">'税込者１０_明細（Ⅲ旅費）'!$C$12:$K$51</definedName>
    <definedName name="_xlnm.Print_Area" localSheetId="44">'税込者１０_明細（Ⅳその他）'!$C$12:$K$97</definedName>
    <definedName name="_xlnm.Print_Area" localSheetId="9">'税込者２_明細（Ⅰ物品費）'!$C$12:$K$57</definedName>
    <definedName name="_xlnm.Print_Area" localSheetId="10">'税込者２_明細（Ⅱ人件費・謝金）'!$C$12:$K$52</definedName>
    <definedName name="_xlnm.Print_Area" localSheetId="11">'税込者２_明細（Ⅲ旅費）'!$C$12:$K$51</definedName>
    <definedName name="_xlnm.Print_Area" localSheetId="12">'税込者２_明細（Ⅳその他）'!$C$12:$K$97</definedName>
    <definedName name="_xlnm.Print_Area" localSheetId="13">'税込者３_明細（Ⅰ物品費）'!$C$12:$K$57</definedName>
    <definedName name="_xlnm.Print_Area" localSheetId="14">'税込者３_明細（Ⅱ人件費・謝金）'!$C$12:$K$52</definedName>
    <definedName name="_xlnm.Print_Area" localSheetId="15">'税込者３_明細（Ⅲ旅費）'!$C$12:$K$51</definedName>
    <definedName name="_xlnm.Print_Area" localSheetId="16">'税込者３_明細（Ⅳその他）'!$C$12:$K$97</definedName>
    <definedName name="_xlnm.Print_Area" localSheetId="17">'税込者４_明細（Ⅰ物品費）'!$C$12:$K$57</definedName>
    <definedName name="_xlnm.Print_Area" localSheetId="18">'税込者４_明細（Ⅱ人件費・謝金）'!$C$12:$K$52</definedName>
    <definedName name="_xlnm.Print_Area" localSheetId="19">'税込者４_明細（Ⅲ旅費）'!$C$12:$K$51</definedName>
    <definedName name="_xlnm.Print_Area" localSheetId="20">'税込者４_明細（Ⅳその他）'!$C$12:$K$97</definedName>
    <definedName name="_xlnm.Print_Area" localSheetId="21">'税込者５_明細（Ⅰ物品費）'!$C$12:$K$57</definedName>
    <definedName name="_xlnm.Print_Area" localSheetId="22">'税込者５_明細（Ⅱ人件費・謝金）'!$C$12:$K$52</definedName>
    <definedName name="_xlnm.Print_Area" localSheetId="23">'税込者５_明細（Ⅲ旅費）'!$C$12:$K$51</definedName>
    <definedName name="_xlnm.Print_Area" localSheetId="24">'税込者５_明細（Ⅳその他）'!$C$12:$K$97</definedName>
    <definedName name="_xlnm.Print_Area" localSheetId="25">'税込者６_明細（Ⅰ物品費）'!$C$12:$K$57</definedName>
    <definedName name="_xlnm.Print_Area" localSheetId="26">'税込者６_明細（Ⅱ人件費・謝金）'!$C$12:$K$52</definedName>
    <definedName name="_xlnm.Print_Area" localSheetId="27">'税込者６_明細（Ⅲ旅費）'!$C$12:$K$51</definedName>
    <definedName name="_xlnm.Print_Area" localSheetId="28">'税込者６_明細（Ⅳその他）'!$C$12:$K$97</definedName>
    <definedName name="_xlnm.Print_Area" localSheetId="29">'税込者７_明細（Ⅰ物品費）'!$C$12:$K$57</definedName>
    <definedName name="_xlnm.Print_Area" localSheetId="30">'税込者７_明細（Ⅱ人件費・謝金）'!$C$12:$K$52</definedName>
    <definedName name="_xlnm.Print_Area" localSheetId="31">'税込者７_明細（Ⅲ旅費）'!$C$12:$K$51</definedName>
    <definedName name="_xlnm.Print_Area" localSheetId="32">'税込者７_明細（Ⅳその他）'!$C$12:$K$97</definedName>
    <definedName name="_xlnm.Print_Area" localSheetId="33">'税込者８_明細（Ⅰ物品費）'!$C$12:$K$57</definedName>
    <definedName name="_xlnm.Print_Area" localSheetId="34">'税込者８_明細（Ⅱ人件費・謝金）'!$C$12:$K$52</definedName>
    <definedName name="_xlnm.Print_Area" localSheetId="35">'税込者８_明細（Ⅲ旅費）'!$C$12:$K$51</definedName>
    <definedName name="_xlnm.Print_Area" localSheetId="36">'税込者８_明細（Ⅳその他）'!$C$12:$K$97</definedName>
    <definedName name="_xlnm.Print_Area" localSheetId="37">'税込者９_明細（Ⅰ物品費）'!$C$12:$K$57</definedName>
    <definedName name="_xlnm.Print_Area" localSheetId="38">'税込者９_明細（Ⅱ人件費・謝金）'!$C$12:$K$52</definedName>
    <definedName name="_xlnm.Print_Area" localSheetId="39">'税込者９_明細（Ⅲ旅費）'!$C$12:$K$51</definedName>
    <definedName name="_xlnm.Print_Area" localSheetId="40">'税込者９_明細（Ⅳその他）'!$C$12:$K$97</definedName>
    <definedName name="_xlnm.Print_Area" localSheetId="45">'税抜者１_明細（Ⅰ物品費）'!$C$12:$I$57</definedName>
    <definedName name="_xlnm.Print_Area" localSheetId="46">'税抜者１_明細（Ⅱ人件費・謝金）'!$C$12:$I$52</definedName>
    <definedName name="_xlnm.Print_Area" localSheetId="47">'税抜者１_明細（Ⅲ旅費）'!$C$12:$I$51</definedName>
    <definedName name="_xlnm.Print_Area" localSheetId="48">'税抜者１_明細（Ⅳその他）'!$C$12:$I$96</definedName>
    <definedName name="_xlnm.Print_Area" localSheetId="81">'税抜者１０_明細（Ⅰ物品費）'!$C$12:$I$57</definedName>
    <definedName name="_xlnm.Print_Area" localSheetId="82">'税抜者１０_明細（Ⅱ人件費・謝金）'!$C$12:$I$52</definedName>
    <definedName name="_xlnm.Print_Area" localSheetId="83">'税抜者１０_明細（Ⅲ旅費）'!$C$12:$I$51</definedName>
    <definedName name="_xlnm.Print_Area" localSheetId="84">'税抜者１０_明細（Ⅳその他）'!$C$12:$I$96</definedName>
    <definedName name="_xlnm.Print_Area" localSheetId="49">'税抜者２_明細（Ⅰ物品費）'!$C$12:$I$57</definedName>
    <definedName name="_xlnm.Print_Area" localSheetId="50">'税抜者２_明細（Ⅱ人件費・謝金）'!$C$12:$I$52</definedName>
    <definedName name="_xlnm.Print_Area" localSheetId="51">'税抜者２_明細（Ⅲ旅費）'!$C$12:$I$51</definedName>
    <definedName name="_xlnm.Print_Area" localSheetId="52">'税抜者２_明細（Ⅳその他）'!$C$12:$I$96</definedName>
    <definedName name="_xlnm.Print_Area" localSheetId="53">'税抜者３_明細（Ⅰ物品費）'!$C$12:$I$57</definedName>
    <definedName name="_xlnm.Print_Area" localSheetId="54">'税抜者３_明細（Ⅱ人件費・謝金）'!$C$12:$I$52</definedName>
    <definedName name="_xlnm.Print_Area" localSheetId="55">'税抜者３_明細（Ⅲ旅費）'!$C$12:$I$51</definedName>
    <definedName name="_xlnm.Print_Area" localSheetId="56">'税抜者３_明細（Ⅳその他）'!$C$12:$I$96</definedName>
    <definedName name="_xlnm.Print_Area" localSheetId="57">'税抜者４_明細（Ⅰ物品費）'!$C$12:$I$57</definedName>
    <definedName name="_xlnm.Print_Area" localSheetId="58">'税抜者４_明細（Ⅱ人件費・謝金）'!$C$12:$I$52</definedName>
    <definedName name="_xlnm.Print_Area" localSheetId="59">'税抜者４_明細（Ⅲ旅費）'!$C$12:$I$51</definedName>
    <definedName name="_xlnm.Print_Area" localSheetId="60">'税抜者４_明細（Ⅳその他）'!$C$12:$I$96</definedName>
    <definedName name="_xlnm.Print_Area" localSheetId="61">'税抜者５_明細（Ⅰ物品費）'!$C$12:$I$57</definedName>
    <definedName name="_xlnm.Print_Area" localSheetId="62">'税抜者５_明細（Ⅱ人件費・謝金）'!$C$12:$I$52</definedName>
    <definedName name="_xlnm.Print_Area" localSheetId="63">'税抜者５_明細（Ⅲ旅費）'!$C$12:$I$51</definedName>
    <definedName name="_xlnm.Print_Area" localSheetId="64">'税抜者５_明細（Ⅳその他）'!$C$12:$I$96</definedName>
    <definedName name="_xlnm.Print_Area" localSheetId="65">'税抜者６_明細（Ⅰ物品費）'!$C$12:$I$57</definedName>
    <definedName name="_xlnm.Print_Area" localSheetId="66">'税抜者６_明細（Ⅱ人件費・謝金）'!$C$12:$I$52</definedName>
    <definedName name="_xlnm.Print_Area" localSheetId="67">'税抜者６_明細（Ⅲ旅費）'!$C$12:$I$51</definedName>
    <definedName name="_xlnm.Print_Area" localSheetId="68">'税抜者６_明細（Ⅳその他）'!$C$12:$I$96</definedName>
    <definedName name="_xlnm.Print_Area" localSheetId="69">'税抜者７_明細（Ⅰ物品費）'!$C$12:$I$57</definedName>
    <definedName name="_xlnm.Print_Area" localSheetId="70">'税抜者７_明細（Ⅱ人件費・謝金）'!$C$12:$I$52</definedName>
    <definedName name="_xlnm.Print_Area" localSheetId="71">'税抜者７_明細（Ⅲ旅費）'!$C$12:$I$51</definedName>
    <definedName name="_xlnm.Print_Area" localSheetId="72">'税抜者７_明細（Ⅳその他）'!$C$12:$I$96</definedName>
    <definedName name="_xlnm.Print_Area" localSheetId="73">'税抜者８_明細（Ⅰ物品費）'!$C$12:$I$57</definedName>
    <definedName name="_xlnm.Print_Area" localSheetId="74">'税抜者８_明細（Ⅱ人件費・謝金）'!$C$12:$I$52</definedName>
    <definedName name="_xlnm.Print_Area" localSheetId="75">'税抜者８_明細（Ⅲ旅費）'!$C$12:$I$51</definedName>
    <definedName name="_xlnm.Print_Area" localSheetId="76">'税抜者８_明細（Ⅳその他）'!$C$12:$I$96</definedName>
    <definedName name="_xlnm.Print_Area" localSheetId="77">'税抜者９_明細（Ⅰ物品費）'!$C$12:$I$57</definedName>
    <definedName name="_xlnm.Print_Area" localSheetId="78">'税抜者９_明細（Ⅱ人件費・謝金）'!$C$12:$I$52</definedName>
    <definedName name="_xlnm.Print_Area" localSheetId="79">'税抜者９_明細（Ⅲ旅費）'!$C$12:$I$51</definedName>
    <definedName name="_xlnm.Print_Area" localSheetId="80">'税抜者９_明細（Ⅳその他）'!$C$12:$I$96</definedName>
    <definedName name="_xlnm.Print_Area" localSheetId="1">'代表者_明細(Ⅰ物品費）'!$C$12:$K$57</definedName>
    <definedName name="_xlnm.Print_Area" localSheetId="2">'代表者_明細（Ⅱ人件費・謝金）'!$C$12:$K$52</definedName>
    <definedName name="_xlnm.Print_Area" localSheetId="3">'代表者_明細（Ⅲ旅費）'!$C$12:$K$51</definedName>
    <definedName name="_xlnm.Print_Area" localSheetId="4">'代表者_明細（Ⅳその他）'!$C$12:$K$97</definedName>
    <definedName name="_xlnm.Print_Titles" localSheetId="5">'税込者１_明細（Ⅰ物品費）'!$18:$19</definedName>
    <definedName name="_xlnm.Print_Titles" localSheetId="6">'税込者１_明細（Ⅱ人件費・謝金）'!$18:$19</definedName>
    <definedName name="_xlnm.Print_Titles" localSheetId="7">'税込者１_明細（Ⅲ旅費）'!$18:$19</definedName>
    <definedName name="_xlnm.Print_Titles" localSheetId="8">'税込者１_明細（Ⅳその他）'!$18:$19</definedName>
    <definedName name="_xlnm.Print_Titles" localSheetId="41">'税込者１０_明細（Ⅰ物品費）'!$18:$19</definedName>
    <definedName name="_xlnm.Print_Titles" localSheetId="42">'税込者１０_明細（Ⅱ人件費・謝金）'!$18:$19</definedName>
    <definedName name="_xlnm.Print_Titles" localSheetId="43">'税込者１０_明細（Ⅲ旅費）'!$18:$19</definedName>
    <definedName name="_xlnm.Print_Titles" localSheetId="44">'税込者１０_明細（Ⅳその他）'!$18:$19</definedName>
    <definedName name="_xlnm.Print_Titles" localSheetId="9">'税込者２_明細（Ⅰ物品費）'!$18:$19</definedName>
    <definedName name="_xlnm.Print_Titles" localSheetId="10">'税込者２_明細（Ⅱ人件費・謝金）'!$18:$19</definedName>
    <definedName name="_xlnm.Print_Titles" localSheetId="11">'税込者２_明細（Ⅲ旅費）'!$18:$19</definedName>
    <definedName name="_xlnm.Print_Titles" localSheetId="12">'税込者２_明細（Ⅳその他）'!$18:$19</definedName>
    <definedName name="_xlnm.Print_Titles" localSheetId="13">'税込者３_明細（Ⅰ物品費）'!$18:$19</definedName>
    <definedName name="_xlnm.Print_Titles" localSheetId="14">'税込者３_明細（Ⅱ人件費・謝金）'!$18:$19</definedName>
    <definedName name="_xlnm.Print_Titles" localSheetId="15">'税込者３_明細（Ⅲ旅費）'!$18:$19</definedName>
    <definedName name="_xlnm.Print_Titles" localSheetId="16">'税込者３_明細（Ⅳその他）'!$18:$19</definedName>
    <definedName name="_xlnm.Print_Titles" localSheetId="17">'税込者４_明細（Ⅰ物品費）'!$18:$19</definedName>
    <definedName name="_xlnm.Print_Titles" localSheetId="18">'税込者４_明細（Ⅱ人件費・謝金）'!$18:$19</definedName>
    <definedName name="_xlnm.Print_Titles" localSheetId="19">'税込者４_明細（Ⅲ旅費）'!$18:$19</definedName>
    <definedName name="_xlnm.Print_Titles" localSheetId="20">'税込者４_明細（Ⅳその他）'!$18:$19</definedName>
    <definedName name="_xlnm.Print_Titles" localSheetId="21">'税込者５_明細（Ⅰ物品費）'!$18:$19</definedName>
    <definedName name="_xlnm.Print_Titles" localSheetId="22">'税込者５_明細（Ⅱ人件費・謝金）'!$18:$19</definedName>
    <definedName name="_xlnm.Print_Titles" localSheetId="23">'税込者５_明細（Ⅲ旅費）'!$18:$19</definedName>
    <definedName name="_xlnm.Print_Titles" localSheetId="24">'税込者５_明細（Ⅳその他）'!$18:$19</definedName>
    <definedName name="_xlnm.Print_Titles" localSheetId="25">'税込者６_明細（Ⅰ物品費）'!$18:$19</definedName>
    <definedName name="_xlnm.Print_Titles" localSheetId="26">'税込者６_明細（Ⅱ人件費・謝金）'!$18:$19</definedName>
    <definedName name="_xlnm.Print_Titles" localSheetId="27">'税込者６_明細（Ⅲ旅費）'!$18:$19</definedName>
    <definedName name="_xlnm.Print_Titles" localSheetId="28">'税込者６_明細（Ⅳその他）'!$18:$19</definedName>
    <definedName name="_xlnm.Print_Titles" localSheetId="29">'税込者７_明細（Ⅰ物品費）'!$18:$19</definedName>
    <definedName name="_xlnm.Print_Titles" localSheetId="30">'税込者７_明細（Ⅱ人件費・謝金）'!$18:$19</definedName>
    <definedName name="_xlnm.Print_Titles" localSheetId="31">'税込者７_明細（Ⅲ旅費）'!$18:$19</definedName>
    <definedName name="_xlnm.Print_Titles" localSheetId="32">'税込者７_明細（Ⅳその他）'!$18:$19</definedName>
    <definedName name="_xlnm.Print_Titles" localSheetId="33">'税込者８_明細（Ⅰ物品費）'!$18:$19</definedName>
    <definedName name="_xlnm.Print_Titles" localSheetId="34">'税込者８_明細（Ⅱ人件費・謝金）'!$18:$19</definedName>
    <definedName name="_xlnm.Print_Titles" localSheetId="35">'税込者８_明細（Ⅲ旅費）'!$18:$19</definedName>
    <definedName name="_xlnm.Print_Titles" localSheetId="36">'税込者８_明細（Ⅳその他）'!$18:$19</definedName>
    <definedName name="_xlnm.Print_Titles" localSheetId="37">'税込者９_明細（Ⅰ物品費）'!$18:$19</definedName>
    <definedName name="_xlnm.Print_Titles" localSheetId="38">'税込者９_明細（Ⅱ人件費・謝金）'!$18:$19</definedName>
    <definedName name="_xlnm.Print_Titles" localSheetId="39">'税込者９_明細（Ⅲ旅費）'!$18:$19</definedName>
    <definedName name="_xlnm.Print_Titles" localSheetId="40">'税込者９_明細（Ⅳその他）'!$18:$19</definedName>
    <definedName name="_xlnm.Print_Titles" localSheetId="45">'税抜者１_明細（Ⅰ物品費）'!$18:$19</definedName>
    <definedName name="_xlnm.Print_Titles" localSheetId="46">'税抜者１_明細（Ⅱ人件費・謝金）'!$18:$19</definedName>
    <definedName name="_xlnm.Print_Titles" localSheetId="47">'税抜者１_明細（Ⅲ旅費）'!$18:$19</definedName>
    <definedName name="_xlnm.Print_Titles" localSheetId="48">'税抜者１_明細（Ⅳその他）'!$18:$19</definedName>
    <definedName name="_xlnm.Print_Titles" localSheetId="81">'税抜者１０_明細（Ⅰ物品費）'!$18:$19</definedName>
    <definedName name="_xlnm.Print_Titles" localSheetId="82">'税抜者１０_明細（Ⅱ人件費・謝金）'!$18:$19</definedName>
    <definedName name="_xlnm.Print_Titles" localSheetId="83">'税抜者１０_明細（Ⅲ旅費）'!$18:$19</definedName>
    <definedName name="_xlnm.Print_Titles" localSheetId="84">'税抜者１０_明細（Ⅳその他）'!$18:$19</definedName>
    <definedName name="_xlnm.Print_Titles" localSheetId="49">'税抜者２_明細（Ⅰ物品費）'!$18:$19</definedName>
    <definedName name="_xlnm.Print_Titles" localSheetId="50">'税抜者２_明細（Ⅱ人件費・謝金）'!$18:$19</definedName>
    <definedName name="_xlnm.Print_Titles" localSheetId="51">'税抜者２_明細（Ⅲ旅費）'!$18:$19</definedName>
    <definedName name="_xlnm.Print_Titles" localSheetId="52">'税抜者２_明細（Ⅳその他）'!$18:$19</definedName>
    <definedName name="_xlnm.Print_Titles" localSheetId="53">'税抜者３_明細（Ⅰ物品費）'!$18:$19</definedName>
    <definedName name="_xlnm.Print_Titles" localSheetId="54">'税抜者３_明細（Ⅱ人件費・謝金）'!$18:$19</definedName>
    <definedName name="_xlnm.Print_Titles" localSheetId="55">'税抜者３_明細（Ⅲ旅費）'!$18:$19</definedName>
    <definedName name="_xlnm.Print_Titles" localSheetId="56">'税抜者３_明細（Ⅳその他）'!$18:$19</definedName>
    <definedName name="_xlnm.Print_Titles" localSheetId="57">'税抜者４_明細（Ⅰ物品費）'!$18:$19</definedName>
    <definedName name="_xlnm.Print_Titles" localSheetId="58">'税抜者４_明細（Ⅱ人件費・謝金）'!$18:$19</definedName>
    <definedName name="_xlnm.Print_Titles" localSheetId="59">'税抜者４_明細（Ⅲ旅費）'!$18:$19</definedName>
    <definedName name="_xlnm.Print_Titles" localSheetId="60">'税抜者４_明細（Ⅳその他）'!$18:$19</definedName>
    <definedName name="_xlnm.Print_Titles" localSheetId="61">'税抜者５_明細（Ⅰ物品費）'!$18:$19</definedName>
    <definedName name="_xlnm.Print_Titles" localSheetId="62">'税抜者５_明細（Ⅱ人件費・謝金）'!$18:$19</definedName>
    <definedName name="_xlnm.Print_Titles" localSheetId="63">'税抜者５_明細（Ⅲ旅費）'!$18:$19</definedName>
    <definedName name="_xlnm.Print_Titles" localSheetId="64">'税抜者５_明細（Ⅳその他）'!$18:$19</definedName>
    <definedName name="_xlnm.Print_Titles" localSheetId="65">'税抜者６_明細（Ⅰ物品費）'!$18:$19</definedName>
    <definedName name="_xlnm.Print_Titles" localSheetId="66">'税抜者６_明細（Ⅱ人件費・謝金）'!$18:$19</definedName>
    <definedName name="_xlnm.Print_Titles" localSheetId="67">'税抜者６_明細（Ⅲ旅費）'!$18:$19</definedName>
    <definedName name="_xlnm.Print_Titles" localSheetId="68">'税抜者６_明細（Ⅳその他）'!$18:$19</definedName>
    <definedName name="_xlnm.Print_Titles" localSheetId="69">'税抜者７_明細（Ⅰ物品費）'!$18:$19</definedName>
    <definedName name="_xlnm.Print_Titles" localSheetId="70">'税抜者７_明細（Ⅱ人件費・謝金）'!$18:$19</definedName>
    <definedName name="_xlnm.Print_Titles" localSheetId="71">'税抜者７_明細（Ⅲ旅費）'!$18:$19</definedName>
    <definedName name="_xlnm.Print_Titles" localSheetId="72">'税抜者７_明細（Ⅳその他）'!$18:$19</definedName>
    <definedName name="_xlnm.Print_Titles" localSheetId="73">'税抜者８_明細（Ⅰ物品費）'!$18:$19</definedName>
    <definedName name="_xlnm.Print_Titles" localSheetId="74">'税抜者８_明細（Ⅱ人件費・謝金）'!$18:$19</definedName>
    <definedName name="_xlnm.Print_Titles" localSheetId="75">'税抜者８_明細（Ⅲ旅費）'!$18:$19</definedName>
    <definedName name="_xlnm.Print_Titles" localSheetId="76">'税抜者８_明細（Ⅳその他）'!$18:$19</definedName>
    <definedName name="_xlnm.Print_Titles" localSheetId="77">'税抜者９_明細（Ⅰ物品費）'!$18:$19</definedName>
    <definedName name="_xlnm.Print_Titles" localSheetId="78">'税抜者９_明細（Ⅱ人件費・謝金）'!$18:$19</definedName>
    <definedName name="_xlnm.Print_Titles" localSheetId="79">'税抜者９_明細（Ⅲ旅費）'!$18:$19</definedName>
    <definedName name="_xlnm.Print_Titles" localSheetId="80">'税抜者９_明細（Ⅳその他）'!$18:$19</definedName>
    <definedName name="_xlnm.Print_Titles" localSheetId="1">'代表者_明細(Ⅰ物品費）'!$18:$19</definedName>
    <definedName name="_xlnm.Print_Titles" localSheetId="2">'代表者_明細（Ⅱ人件費・謝金）'!$18:$19</definedName>
    <definedName name="_xlnm.Print_Titles" localSheetId="3">'代表者_明細（Ⅲ旅費）'!$18:$19</definedName>
    <definedName name="_xlnm.Print_Titles" localSheetId="4">'代表者_明細（Ⅳその他）'!$18:$19</definedName>
  </definedNames>
  <calcPr calcId="171027" concurrentCalc="0"/>
</workbook>
</file>

<file path=xl/calcChain.xml><?xml version="1.0" encoding="utf-8"?>
<calcChain xmlns="http://schemas.openxmlformats.org/spreadsheetml/2006/main">
  <c r="D76" i="100" l="1"/>
  <c r="D70" i="100"/>
  <c r="D59" i="100"/>
  <c r="D48" i="100"/>
  <c r="D42" i="100"/>
  <c r="C20" i="100"/>
  <c r="D21" i="100"/>
  <c r="D42" i="98"/>
  <c r="C20" i="98"/>
  <c r="D21" i="98"/>
  <c r="D37" i="97"/>
  <c r="C20" i="97"/>
  <c r="D21" i="97"/>
  <c r="D76" i="96"/>
  <c r="D70" i="96"/>
  <c r="D59" i="96"/>
  <c r="D48" i="96"/>
  <c r="D42" i="96"/>
  <c r="C20" i="96"/>
  <c r="D21" i="96"/>
  <c r="D42" i="94"/>
  <c r="C20" i="94"/>
  <c r="D21" i="94"/>
  <c r="D37" i="93"/>
  <c r="C20" i="93"/>
  <c r="D21" i="93"/>
  <c r="D76" i="92"/>
  <c r="D70" i="92"/>
  <c r="D59" i="92"/>
  <c r="D48" i="92"/>
  <c r="D42" i="92"/>
  <c r="C20" i="92"/>
  <c r="D21" i="92"/>
  <c r="D42" i="90"/>
  <c r="C20" i="90"/>
  <c r="D21" i="90"/>
  <c r="D37" i="89"/>
  <c r="C20" i="89"/>
  <c r="D21" i="89"/>
  <c r="D76" i="88"/>
  <c r="D70" i="88"/>
  <c r="D59" i="88"/>
  <c r="D48" i="88"/>
  <c r="D42" i="88"/>
  <c r="C20" i="88"/>
  <c r="D21" i="88"/>
  <c r="D42" i="86"/>
  <c r="C20" i="86"/>
  <c r="D21" i="86"/>
  <c r="D37" i="85"/>
  <c r="C20" i="85"/>
  <c r="D21" i="85"/>
  <c r="D76" i="84"/>
  <c r="D70" i="84"/>
  <c r="D59" i="84"/>
  <c r="D48" i="84"/>
  <c r="D42" i="84"/>
  <c r="C20" i="84"/>
  <c r="D21" i="84"/>
  <c r="D42" i="82"/>
  <c r="C20" i="82"/>
  <c r="D21" i="82"/>
  <c r="D37" i="81"/>
  <c r="C20" i="81"/>
  <c r="D21" i="81"/>
  <c r="D76" i="59"/>
  <c r="D70" i="59"/>
  <c r="D59" i="59"/>
  <c r="D48" i="59"/>
  <c r="D42" i="59"/>
  <c r="C20" i="59"/>
  <c r="D21" i="59"/>
  <c r="D42" i="57"/>
  <c r="C20" i="57"/>
  <c r="D21" i="57"/>
  <c r="D37" i="56"/>
  <c r="C20" i="56"/>
  <c r="D21" i="56"/>
  <c r="D76" i="55"/>
  <c r="D70" i="55"/>
  <c r="D59" i="55"/>
  <c r="D48" i="55"/>
  <c r="D42" i="55"/>
  <c r="C20" i="55"/>
  <c r="D21" i="55"/>
  <c r="D42" i="53"/>
  <c r="C20" i="53"/>
  <c r="D21" i="53"/>
  <c r="D37" i="52"/>
  <c r="D21" i="52"/>
  <c r="C20" i="52"/>
  <c r="D76" i="42"/>
  <c r="D70" i="42"/>
  <c r="D59" i="42"/>
  <c r="D48" i="42"/>
  <c r="D42" i="42"/>
  <c r="D21" i="42"/>
  <c r="C20" i="42"/>
  <c r="D42" i="40"/>
  <c r="C20" i="40"/>
  <c r="D21" i="40"/>
  <c r="D37" i="39"/>
  <c r="C20" i="39"/>
  <c r="D21" i="39"/>
  <c r="D76" i="38"/>
  <c r="D70" i="38"/>
  <c r="D59" i="38"/>
  <c r="D48" i="38"/>
  <c r="D42" i="38"/>
  <c r="C20" i="38"/>
  <c r="D21" i="38"/>
  <c r="D42" i="36"/>
  <c r="D21" i="36"/>
  <c r="C20" i="36"/>
  <c r="D37" i="35"/>
  <c r="C20" i="35"/>
  <c r="D21" i="35"/>
  <c r="D76" i="34"/>
  <c r="D70" i="34"/>
  <c r="D59" i="34"/>
  <c r="D48" i="34"/>
  <c r="D42" i="34"/>
  <c r="D21" i="34"/>
  <c r="C20" i="34"/>
  <c r="C20" i="37"/>
  <c r="C20" i="41"/>
  <c r="C20" i="54"/>
  <c r="C20" i="58"/>
  <c r="C20" i="83"/>
  <c r="C20" i="87"/>
  <c r="C20" i="91"/>
  <c r="C20" i="95"/>
  <c r="C20" i="99"/>
  <c r="C20" i="33"/>
  <c r="D21" i="37"/>
  <c r="D21" i="41"/>
  <c r="D21" i="54"/>
  <c r="D21" i="58"/>
  <c r="D21" i="83"/>
  <c r="D21" i="87"/>
  <c r="D21" i="91"/>
  <c r="D21" i="95"/>
  <c r="D21" i="99"/>
  <c r="D21" i="33"/>
  <c r="D42" i="32"/>
  <c r="C20" i="32"/>
  <c r="D21" i="32"/>
  <c r="D37" i="31"/>
  <c r="C20" i="31"/>
  <c r="D21" i="31"/>
  <c r="D97" i="80"/>
  <c r="D76" i="80"/>
  <c r="D70" i="80"/>
  <c r="D59" i="80"/>
  <c r="D48" i="80"/>
  <c r="D42" i="80"/>
  <c r="C20" i="80"/>
  <c r="D21" i="80"/>
  <c r="C20" i="79"/>
  <c r="D21" i="79"/>
  <c r="D42" i="78"/>
  <c r="C20" i="78"/>
  <c r="D21" i="78"/>
  <c r="D37" i="77"/>
  <c r="C20" i="77"/>
  <c r="D21" i="77"/>
  <c r="D97" i="76"/>
  <c r="D76" i="76"/>
  <c r="D70" i="76"/>
  <c r="D59" i="76"/>
  <c r="D48" i="76"/>
  <c r="D42" i="76"/>
  <c r="C20" i="76"/>
  <c r="D21" i="76"/>
  <c r="C20" i="75"/>
  <c r="D21" i="75"/>
  <c r="D42" i="74"/>
  <c r="C20" i="74"/>
  <c r="D21" i="74"/>
  <c r="D37" i="73"/>
  <c r="C20" i="73"/>
  <c r="D21" i="73"/>
  <c r="D97" i="72"/>
  <c r="D76" i="72"/>
  <c r="D70" i="72"/>
  <c r="D59" i="72"/>
  <c r="D48" i="72"/>
  <c r="D42" i="72"/>
  <c r="C20" i="72"/>
  <c r="D21" i="72"/>
  <c r="C20" i="71"/>
  <c r="D21" i="71"/>
  <c r="D42" i="70"/>
  <c r="C20" i="70"/>
  <c r="D21" i="70"/>
  <c r="D37" i="69"/>
  <c r="C20" i="69"/>
  <c r="D21" i="69"/>
  <c r="C20" i="68"/>
  <c r="D21" i="68"/>
  <c r="D21" i="67"/>
  <c r="C20" i="67"/>
  <c r="D42" i="66"/>
  <c r="C20" i="66"/>
  <c r="D21" i="66"/>
  <c r="D37" i="65"/>
  <c r="C20" i="65"/>
  <c r="D21" i="65"/>
  <c r="D97" i="64"/>
  <c r="D76" i="64"/>
  <c r="D70" i="64"/>
  <c r="D59" i="64"/>
  <c r="D48" i="64"/>
  <c r="D42" i="64"/>
  <c r="C20" i="64"/>
  <c r="D21" i="64"/>
  <c r="D21" i="63"/>
  <c r="C20" i="63"/>
  <c r="D42" i="62"/>
  <c r="C20" i="62"/>
  <c r="D21" i="62"/>
  <c r="D37" i="61"/>
  <c r="C20" i="61"/>
  <c r="D21" i="61"/>
  <c r="D97" i="51"/>
  <c r="D76" i="51"/>
  <c r="D70" i="51"/>
  <c r="D59" i="51"/>
  <c r="D48" i="51"/>
  <c r="D42" i="51"/>
  <c r="C20" i="51"/>
  <c r="D21" i="51"/>
  <c r="C20" i="50"/>
  <c r="D21" i="50"/>
  <c r="D42" i="49"/>
  <c r="C20" i="49"/>
  <c r="D21" i="49"/>
  <c r="D37" i="48"/>
  <c r="C20" i="48"/>
  <c r="D21" i="48"/>
  <c r="D97" i="44"/>
  <c r="D76" i="44"/>
  <c r="D70" i="44"/>
  <c r="D59" i="44"/>
  <c r="D48" i="44"/>
  <c r="D42" i="44"/>
  <c r="C20" i="44"/>
  <c r="D21" i="44"/>
  <c r="C20" i="45"/>
  <c r="D21" i="45"/>
  <c r="D42" i="46"/>
  <c r="C20" i="46"/>
  <c r="D21" i="46"/>
  <c r="D37" i="47"/>
  <c r="D21" i="47"/>
  <c r="C20" i="47"/>
  <c r="D97" i="30"/>
  <c r="D76" i="30"/>
  <c r="D70" i="30"/>
  <c r="D59" i="30"/>
  <c r="D48" i="30"/>
  <c r="D42" i="30"/>
  <c r="D21" i="30"/>
  <c r="C20" i="30"/>
  <c r="C20" i="29"/>
  <c r="D21" i="29"/>
  <c r="D42" i="28"/>
  <c r="C20" i="28"/>
  <c r="D21" i="28"/>
  <c r="D37" i="27"/>
  <c r="D21" i="27"/>
  <c r="C20" i="27"/>
  <c r="D59" i="26"/>
  <c r="D48" i="26"/>
  <c r="D42" i="26"/>
  <c r="D21" i="26"/>
  <c r="C20" i="26"/>
  <c r="C20" i="25"/>
  <c r="D21" i="25"/>
  <c r="D42" i="24"/>
  <c r="C20" i="24"/>
  <c r="D21" i="24"/>
  <c r="D37" i="23"/>
  <c r="C20" i="23"/>
  <c r="D21" i="23"/>
  <c r="D97" i="22"/>
  <c r="D76" i="22"/>
  <c r="D70" i="22"/>
  <c r="D59" i="22"/>
  <c r="D48" i="22"/>
  <c r="D42" i="22"/>
  <c r="C20" i="21"/>
  <c r="D21" i="21"/>
  <c r="D42" i="20"/>
  <c r="C20" i="20"/>
  <c r="D21" i="20"/>
  <c r="D37" i="19"/>
  <c r="C20" i="19"/>
  <c r="D21" i="19"/>
  <c r="D97" i="8"/>
  <c r="D76" i="8"/>
  <c r="D70" i="8"/>
  <c r="D59" i="8"/>
  <c r="D48" i="8"/>
  <c r="D42" i="8"/>
  <c r="C20" i="8"/>
  <c r="D21" i="8"/>
  <c r="D21" i="18"/>
  <c r="C20" i="22"/>
  <c r="D21" i="22"/>
  <c r="D42" i="7"/>
  <c r="C20" i="7"/>
  <c r="D21" i="7"/>
  <c r="D37" i="5"/>
  <c r="C13" i="7"/>
  <c r="C13" i="8"/>
  <c r="C13" i="20"/>
  <c r="C13" i="21"/>
  <c r="C13" i="22"/>
  <c r="C13" i="23"/>
  <c r="C13" i="24"/>
  <c r="C13" i="25"/>
  <c r="C13" i="26"/>
  <c r="C13" i="27"/>
  <c r="C13" i="28"/>
  <c r="C13" i="29"/>
  <c r="C13" i="30"/>
  <c r="C13" i="47"/>
  <c r="C13" i="46"/>
  <c r="C13" i="45"/>
  <c r="C13" i="44"/>
  <c r="C13" i="48"/>
  <c r="C13" i="49"/>
  <c r="C13" i="50"/>
  <c r="C13" i="51"/>
  <c r="C13" i="61"/>
  <c r="C13" i="62"/>
  <c r="C13" i="63"/>
  <c r="C13" i="64"/>
  <c r="C13" i="65"/>
  <c r="C13" i="66"/>
  <c r="C13" i="67"/>
  <c r="C13" i="68"/>
  <c r="C13" i="69"/>
  <c r="C13" i="70"/>
  <c r="C13" i="71"/>
  <c r="C13" i="72"/>
  <c r="C13" i="73"/>
  <c r="C13" i="74"/>
  <c r="C13" i="75"/>
  <c r="C13" i="76"/>
  <c r="C13" i="77"/>
  <c r="C13" i="78"/>
  <c r="C13" i="79"/>
  <c r="C13" i="80"/>
  <c r="C13" i="31"/>
  <c r="C13" i="32"/>
  <c r="C13" i="33"/>
  <c r="C13" i="34"/>
  <c r="C13" i="35"/>
  <c r="C13" i="36"/>
  <c r="C13" i="37"/>
  <c r="C13" i="38"/>
  <c r="C13" i="39"/>
  <c r="C13" i="40"/>
  <c r="C13" i="41"/>
  <c r="C13" i="42"/>
  <c r="C13" i="52"/>
  <c r="C13" i="53"/>
  <c r="C13" i="54"/>
  <c r="C13" i="55"/>
  <c r="C13" i="56"/>
  <c r="C13" i="57"/>
  <c r="C13" i="58"/>
  <c r="C13" i="59"/>
  <c r="C13" i="81"/>
  <c r="C13" i="82"/>
  <c r="C13" i="83"/>
  <c r="C13" i="84"/>
  <c r="C13" i="85"/>
  <c r="C13" i="86"/>
  <c r="C13" i="87"/>
  <c r="C13" i="88"/>
  <c r="C13" i="89"/>
  <c r="C13" i="90"/>
  <c r="C13" i="91"/>
  <c r="C13" i="92"/>
  <c r="C13" i="93"/>
  <c r="C13" i="94"/>
  <c r="C13" i="95"/>
  <c r="C13" i="96"/>
  <c r="C13" i="97"/>
  <c r="C13" i="98"/>
  <c r="C13" i="99"/>
  <c r="C13" i="100"/>
  <c r="C13" i="5"/>
  <c r="C14" i="7"/>
  <c r="C14" i="8"/>
  <c r="C14" i="20"/>
  <c r="C14" i="21"/>
  <c r="C14" i="22"/>
  <c r="C14" i="23"/>
  <c r="C14" i="24"/>
  <c r="C14" i="25"/>
  <c r="C14" i="26"/>
  <c r="C14" i="27"/>
  <c r="C14" i="28"/>
  <c r="C14" i="29"/>
  <c r="C14" i="30"/>
  <c r="C14" i="47"/>
  <c r="C14" i="46"/>
  <c r="C14" i="45"/>
  <c r="C14" i="44"/>
  <c r="C14" i="48"/>
  <c r="C14" i="49"/>
  <c r="C14" i="50"/>
  <c r="C14" i="51"/>
  <c r="C14" i="61"/>
  <c r="C14" i="62"/>
  <c r="C14" i="63"/>
  <c r="C14" i="64"/>
  <c r="C14" i="65"/>
  <c r="C14" i="66"/>
  <c r="C14" i="67"/>
  <c r="C14" i="68"/>
  <c r="C14" i="69"/>
  <c r="C14" i="70"/>
  <c r="C14" i="71"/>
  <c r="C14" i="72"/>
  <c r="C14" i="73"/>
  <c r="C14" i="74"/>
  <c r="C14" i="75"/>
  <c r="C14" i="76"/>
  <c r="C14" i="77"/>
  <c r="C14" i="78"/>
  <c r="C14" i="79"/>
  <c r="C14" i="80"/>
  <c r="C14" i="31"/>
  <c r="C14" i="32"/>
  <c r="C14" i="33"/>
  <c r="C14" i="34"/>
  <c r="C14" i="35"/>
  <c r="C14" i="36"/>
  <c r="C14" i="37"/>
  <c r="C14" i="38"/>
  <c r="C14" i="39"/>
  <c r="C14" i="40"/>
  <c r="C14" i="41"/>
  <c r="C14" i="42"/>
  <c r="C14" i="52"/>
  <c r="C14" i="53"/>
  <c r="C14" i="54"/>
  <c r="C14" i="55"/>
  <c r="C14" i="56"/>
  <c r="C14" i="57"/>
  <c r="C14" i="58"/>
  <c r="C14" i="59"/>
  <c r="C14" i="81"/>
  <c r="C14" i="82"/>
  <c r="C14" i="83"/>
  <c r="C14" i="84"/>
  <c r="C14" i="85"/>
  <c r="C14" i="86"/>
  <c r="C14" i="87"/>
  <c r="C14" i="88"/>
  <c r="C14" i="89"/>
  <c r="C14" i="90"/>
  <c r="C14" i="91"/>
  <c r="C14" i="92"/>
  <c r="C14" i="93"/>
  <c r="C14" i="94"/>
  <c r="C14" i="95"/>
  <c r="C14" i="96"/>
  <c r="C14" i="97"/>
  <c r="C14" i="98"/>
  <c r="C14" i="99"/>
  <c r="C14" i="100"/>
  <c r="C14" i="5"/>
  <c r="C15" i="7"/>
  <c r="C15" i="8"/>
  <c r="C15" i="20"/>
  <c r="C15" i="21"/>
  <c r="C15" i="22"/>
  <c r="C15" i="23"/>
  <c r="C15" i="24"/>
  <c r="C15" i="25"/>
  <c r="C15" i="26"/>
  <c r="C15" i="27"/>
  <c r="C15" i="28"/>
  <c r="C15" i="29"/>
  <c r="C15" i="30"/>
  <c r="C15" i="47"/>
  <c r="C15" i="46"/>
  <c r="C15" i="45"/>
  <c r="C15" i="44"/>
  <c r="C15" i="48"/>
  <c r="C15" i="49"/>
  <c r="C15" i="50"/>
  <c r="C15" i="51"/>
  <c r="C15" i="61"/>
  <c r="C15" i="62"/>
  <c r="C15" i="63"/>
  <c r="C15" i="64"/>
  <c r="C15" i="65"/>
  <c r="C15" i="66"/>
  <c r="C15" i="67"/>
  <c r="C15" i="68"/>
  <c r="C15" i="69"/>
  <c r="C15" i="70"/>
  <c r="C15" i="71"/>
  <c r="C15" i="72"/>
  <c r="C15" i="73"/>
  <c r="C15" i="74"/>
  <c r="C15" i="75"/>
  <c r="C15" i="76"/>
  <c r="C15" i="77"/>
  <c r="C15" i="78"/>
  <c r="C15" i="79"/>
  <c r="C15" i="80"/>
  <c r="C15" i="31"/>
  <c r="C15" i="32"/>
  <c r="C15" i="33"/>
  <c r="C15" i="34"/>
  <c r="C15" i="35"/>
  <c r="C15" i="36"/>
  <c r="C15" i="37"/>
  <c r="C15" i="38"/>
  <c r="C15" i="39"/>
  <c r="C15" i="40"/>
  <c r="C15" i="41"/>
  <c r="C15" i="42"/>
  <c r="C15" i="52"/>
  <c r="C15" i="53"/>
  <c r="C15" i="54"/>
  <c r="C15" i="55"/>
  <c r="C15" i="56"/>
  <c r="C15" i="57"/>
  <c r="C15" i="58"/>
  <c r="C15" i="59"/>
  <c r="C15" i="81"/>
  <c r="C15" i="82"/>
  <c r="C15" i="83"/>
  <c r="C15" i="84"/>
  <c r="C15" i="85"/>
  <c r="C15" i="86"/>
  <c r="C15" i="87"/>
  <c r="C15" i="88"/>
  <c r="C15" i="89"/>
  <c r="C15" i="90"/>
  <c r="C15" i="91"/>
  <c r="C15" i="92"/>
  <c r="C15" i="93"/>
  <c r="C15" i="94"/>
  <c r="C15" i="95"/>
  <c r="C15" i="96"/>
  <c r="C15" i="97"/>
  <c r="C15" i="98"/>
  <c r="C15" i="99"/>
  <c r="C15" i="100"/>
  <c r="C15" i="5"/>
  <c r="C17" i="7"/>
  <c r="C17" i="8"/>
  <c r="C17" i="20"/>
  <c r="C17" i="21"/>
  <c r="C17" i="22"/>
  <c r="C17" i="23"/>
  <c r="C17" i="24"/>
  <c r="C17" i="25"/>
  <c r="C17" i="26"/>
  <c r="C17" i="27"/>
  <c r="C17" i="28"/>
  <c r="C17" i="29"/>
  <c r="C17" i="30"/>
  <c r="C17" i="47"/>
  <c r="C17" i="46"/>
  <c r="C17" i="45"/>
  <c r="C17" i="44"/>
  <c r="C17" i="48"/>
  <c r="C17" i="49"/>
  <c r="C17" i="50"/>
  <c r="C17" i="51"/>
  <c r="C17" i="61"/>
  <c r="C17" i="62"/>
  <c r="C17" i="63"/>
  <c r="C17" i="64"/>
  <c r="C17" i="65"/>
  <c r="C17" i="66"/>
  <c r="C17" i="67"/>
  <c r="C17" i="68"/>
  <c r="C17" i="69"/>
  <c r="C17" i="70"/>
  <c r="C17" i="71"/>
  <c r="C17" i="72"/>
  <c r="C17" i="73"/>
  <c r="C17" i="74"/>
  <c r="C17" i="75"/>
  <c r="C17" i="76"/>
  <c r="C17" i="77"/>
  <c r="C17" i="78"/>
  <c r="C17" i="79"/>
  <c r="C17" i="80"/>
  <c r="C17" i="31"/>
  <c r="C17" i="32"/>
  <c r="C17" i="33"/>
  <c r="C17" i="34"/>
  <c r="C17" i="35"/>
  <c r="C17" i="36"/>
  <c r="C17" i="37"/>
  <c r="C17" i="38"/>
  <c r="C17" i="39"/>
  <c r="C17" i="40"/>
  <c r="C17" i="41"/>
  <c r="C17" i="42"/>
  <c r="C17" i="52"/>
  <c r="C17" i="53"/>
  <c r="C17" i="54"/>
  <c r="C17" i="55"/>
  <c r="C17" i="56"/>
  <c r="C17" i="57"/>
  <c r="C17" i="58"/>
  <c r="C17" i="59"/>
  <c r="C17" i="81"/>
  <c r="C17" i="82"/>
  <c r="C17" i="83"/>
  <c r="C17" i="84"/>
  <c r="C17" i="85"/>
  <c r="C17" i="86"/>
  <c r="C17" i="87"/>
  <c r="C17" i="88"/>
  <c r="C17" i="89"/>
  <c r="C17" i="90"/>
  <c r="C17" i="91"/>
  <c r="C17" i="92"/>
  <c r="C17" i="93"/>
  <c r="C17" i="94"/>
  <c r="C17" i="95"/>
  <c r="C17" i="96"/>
  <c r="C17" i="97"/>
  <c r="C17" i="98"/>
  <c r="C17" i="99"/>
  <c r="C17" i="100"/>
  <c r="C17" i="5"/>
  <c r="D16" i="7"/>
  <c r="D16" i="8"/>
  <c r="D16" i="20"/>
  <c r="D16" i="21"/>
  <c r="D16" i="22"/>
  <c r="D16" i="23"/>
  <c r="D16" i="24"/>
  <c r="D16" i="25"/>
  <c r="D16" i="26"/>
  <c r="D16" i="27"/>
  <c r="D16" i="28"/>
  <c r="D16" i="29"/>
  <c r="D16" i="30"/>
  <c r="D16" i="47"/>
  <c r="D16" i="46"/>
  <c r="D16" i="45"/>
  <c r="D16" i="44"/>
  <c r="D16" i="48"/>
  <c r="D16" i="49"/>
  <c r="D16" i="50"/>
  <c r="D16" i="51"/>
  <c r="D16" i="61"/>
  <c r="D16" i="62"/>
  <c r="D16" i="63"/>
  <c r="D16" i="64"/>
  <c r="D16" i="65"/>
  <c r="D16" i="66"/>
  <c r="D16" i="67"/>
  <c r="D16" i="68"/>
  <c r="D16" i="69"/>
  <c r="D16" i="70"/>
  <c r="D16" i="71"/>
  <c r="D16" i="72"/>
  <c r="D16" i="73"/>
  <c r="D16" i="74"/>
  <c r="D16" i="75"/>
  <c r="D16" i="76"/>
  <c r="D16" i="77"/>
  <c r="D16" i="78"/>
  <c r="D16" i="79"/>
  <c r="D16" i="80"/>
  <c r="D16" i="31"/>
  <c r="D16" i="32"/>
  <c r="D16" i="33"/>
  <c r="D16" i="34"/>
  <c r="D16" i="35"/>
  <c r="D16" i="36"/>
  <c r="D16" i="37"/>
  <c r="D16" i="38"/>
  <c r="D16" i="39"/>
  <c r="D16" i="40"/>
  <c r="D16" i="41"/>
  <c r="D16" i="42"/>
  <c r="D16" i="52"/>
  <c r="D16" i="53"/>
  <c r="D16" i="54"/>
  <c r="D16" i="55"/>
  <c r="D16" i="56"/>
  <c r="D16" i="57"/>
  <c r="D16" i="58"/>
  <c r="D16" i="59"/>
  <c r="D16" i="81"/>
  <c r="D16" i="82"/>
  <c r="D16" i="83"/>
  <c r="D16" i="84"/>
  <c r="D16" i="85"/>
  <c r="D16" i="86"/>
  <c r="D16" i="87"/>
  <c r="D16" i="88"/>
  <c r="D16" i="89"/>
  <c r="D16" i="90"/>
  <c r="D16" i="91"/>
  <c r="D16" i="92"/>
  <c r="D16" i="93"/>
  <c r="D16" i="94"/>
  <c r="D16" i="95"/>
  <c r="D16" i="96"/>
  <c r="D16" i="97"/>
  <c r="D16" i="98"/>
  <c r="D16" i="99"/>
  <c r="D16" i="100"/>
  <c r="D16" i="5"/>
  <c r="D21" i="5"/>
  <c r="C20" i="5"/>
  <c r="Q43" i="4"/>
  <c r="Q42" i="4"/>
  <c r="Q41" i="4"/>
  <c r="C41" i="4"/>
  <c r="F19" i="18"/>
  <c r="F19" i="8"/>
  <c r="F19" i="19"/>
  <c r="F19" i="20"/>
  <c r="F19" i="21"/>
  <c r="F19" i="22"/>
  <c r="F19" i="23"/>
  <c r="F19" i="24"/>
  <c r="F19" i="25"/>
  <c r="F19" i="26"/>
  <c r="F19" i="27"/>
  <c r="F19" i="28"/>
  <c r="F19" i="29"/>
  <c r="F19" i="30"/>
  <c r="F19" i="47"/>
  <c r="F19" i="46"/>
  <c r="F19" i="45"/>
  <c r="F19" i="44"/>
  <c r="F19" i="48"/>
  <c r="F19" i="49"/>
  <c r="F19" i="50"/>
  <c r="F19" i="51"/>
  <c r="F19" i="61"/>
  <c r="F19" i="62"/>
  <c r="F19" i="63"/>
  <c r="F19" i="64"/>
  <c r="F19" i="65"/>
  <c r="F19" i="66"/>
  <c r="F19" i="67"/>
  <c r="F19" i="68"/>
  <c r="F19" i="69"/>
  <c r="F19" i="70"/>
  <c r="F19" i="71"/>
  <c r="F19" i="72"/>
  <c r="F19" i="73"/>
  <c r="F19" i="74"/>
  <c r="F19" i="75"/>
  <c r="F19" i="76"/>
  <c r="F19" i="77"/>
  <c r="F19" i="78"/>
  <c r="F19" i="79"/>
  <c r="F19" i="80"/>
  <c r="F19" i="31"/>
  <c r="F19" i="32"/>
  <c r="F19" i="33"/>
  <c r="F19" i="34"/>
  <c r="F19" i="35"/>
  <c r="F19" i="36"/>
  <c r="F19" i="37"/>
  <c r="F19" i="38"/>
  <c r="F19" i="39"/>
  <c r="F19" i="40"/>
  <c r="F19" i="41"/>
  <c r="F19" i="42"/>
  <c r="F19" i="52"/>
  <c r="F19" i="53"/>
  <c r="F19" i="54"/>
  <c r="F19" i="55"/>
  <c r="F19" i="56"/>
  <c r="F19" i="57"/>
  <c r="F19" i="58"/>
  <c r="F19" i="59"/>
  <c r="F19" i="81"/>
  <c r="F19" i="82"/>
  <c r="F19" i="83"/>
  <c r="F19" i="84"/>
  <c r="F19" i="85"/>
  <c r="F19" i="86"/>
  <c r="F19" i="87"/>
  <c r="F19" i="88"/>
  <c r="F19" i="89"/>
  <c r="F19" i="90"/>
  <c r="F19" i="91"/>
  <c r="F19" i="92"/>
  <c r="F19" i="93"/>
  <c r="F19" i="94"/>
  <c r="F19" i="95"/>
  <c r="F19" i="96"/>
  <c r="F19" i="97"/>
  <c r="F19" i="98"/>
  <c r="F19" i="99"/>
  <c r="F19" i="100"/>
  <c r="F19" i="7"/>
  <c r="C20" i="18"/>
  <c r="G19" i="18"/>
  <c r="G19" i="8"/>
  <c r="G19" i="19"/>
  <c r="G19" i="20"/>
  <c r="G19" i="21"/>
  <c r="G19" i="22"/>
  <c r="G19" i="23"/>
  <c r="G19" i="24"/>
  <c r="G19" i="25"/>
  <c r="G19" i="26"/>
  <c r="G19" i="27"/>
  <c r="G19" i="28"/>
  <c r="G19" i="29"/>
  <c r="G19" i="30"/>
  <c r="G19" i="47"/>
  <c r="G19" i="46"/>
  <c r="G19" i="45"/>
  <c r="G19" i="44"/>
  <c r="G19" i="48"/>
  <c r="G19" i="49"/>
  <c r="G19" i="50"/>
  <c r="G19" i="51"/>
  <c r="G19" i="61"/>
  <c r="G19" i="62"/>
  <c r="G19" i="63"/>
  <c r="G19" i="64"/>
  <c r="G19" i="65"/>
  <c r="G19" i="66"/>
  <c r="G19" i="67"/>
  <c r="G19" i="68"/>
  <c r="G19" i="69"/>
  <c r="G19" i="70"/>
  <c r="G19" i="71"/>
  <c r="G19" i="72"/>
  <c r="G19" i="73"/>
  <c r="G19" i="74"/>
  <c r="G19" i="75"/>
  <c r="G19" i="76"/>
  <c r="G19" i="77"/>
  <c r="G19" i="78"/>
  <c r="G19" i="79"/>
  <c r="G19" i="80"/>
  <c r="G19" i="31"/>
  <c r="G19" i="32"/>
  <c r="G19" i="33"/>
  <c r="G19" i="34"/>
  <c r="G19" i="35"/>
  <c r="G19" i="36"/>
  <c r="G19" i="37"/>
  <c r="G19" i="38"/>
  <c r="G19" i="39"/>
  <c r="G19" i="40"/>
  <c r="G19" i="41"/>
  <c r="G19" i="42"/>
  <c r="G19" i="52"/>
  <c r="G19" i="53"/>
  <c r="G19" i="54"/>
  <c r="G19" i="55"/>
  <c r="G19" i="56"/>
  <c r="G19" i="57"/>
  <c r="G19" i="58"/>
  <c r="G19" i="59"/>
  <c r="G19" i="81"/>
  <c r="G19" i="82"/>
  <c r="G19" i="83"/>
  <c r="G19" i="84"/>
  <c r="G19" i="85"/>
  <c r="G19" i="86"/>
  <c r="G19" i="87"/>
  <c r="G19" i="88"/>
  <c r="G19" i="89"/>
  <c r="G19" i="90"/>
  <c r="G19" i="91"/>
  <c r="G19" i="92"/>
  <c r="G19" i="93"/>
  <c r="G19" i="94"/>
  <c r="G19" i="95"/>
  <c r="G19" i="96"/>
  <c r="G19" i="97"/>
  <c r="G19" i="98"/>
  <c r="G19" i="99"/>
  <c r="G19" i="100"/>
  <c r="G19" i="7"/>
  <c r="D19" i="18"/>
  <c r="D19" i="8"/>
  <c r="D19" i="19"/>
  <c r="D19" i="20"/>
  <c r="D19" i="21"/>
  <c r="D19" i="22"/>
  <c r="D19" i="23"/>
  <c r="D19" i="24"/>
  <c r="D19" i="25"/>
  <c r="D19" i="26"/>
  <c r="D19" i="27"/>
  <c r="D19" i="28"/>
  <c r="D19" i="29"/>
  <c r="D19" i="30"/>
  <c r="D19" i="47"/>
  <c r="D19" i="46"/>
  <c r="D19" i="45"/>
  <c r="D19" i="44"/>
  <c r="D19" i="48"/>
  <c r="D19" i="49"/>
  <c r="D19" i="50"/>
  <c r="D19" i="51"/>
  <c r="D19" i="61"/>
  <c r="D19" i="62"/>
  <c r="D19" i="63"/>
  <c r="D19" i="64"/>
  <c r="D19" i="65"/>
  <c r="D19" i="66"/>
  <c r="D19" i="67"/>
  <c r="D19" i="68"/>
  <c r="D19" i="69"/>
  <c r="D19" i="70"/>
  <c r="D19" i="71"/>
  <c r="D19" i="72"/>
  <c r="D19" i="73"/>
  <c r="D19" i="74"/>
  <c r="D19" i="75"/>
  <c r="D19" i="76"/>
  <c r="D19" i="77"/>
  <c r="D19" i="78"/>
  <c r="D19" i="79"/>
  <c r="D19" i="80"/>
  <c r="D19" i="31"/>
  <c r="D19" i="32"/>
  <c r="D19" i="33"/>
  <c r="D19" i="34"/>
  <c r="D19" i="35"/>
  <c r="D19" i="36"/>
  <c r="D19" i="37"/>
  <c r="D19" i="38"/>
  <c r="D19" i="39"/>
  <c r="D19" i="40"/>
  <c r="D19" i="41"/>
  <c r="D19" i="42"/>
  <c r="D19" i="52"/>
  <c r="D19" i="53"/>
  <c r="D19" i="54"/>
  <c r="D19" i="55"/>
  <c r="D19" i="56"/>
  <c r="D19" i="57"/>
  <c r="D19" i="58"/>
  <c r="D19" i="59"/>
  <c r="D19" i="81"/>
  <c r="D19" i="82"/>
  <c r="D19" i="83"/>
  <c r="D19" i="84"/>
  <c r="D19" i="85"/>
  <c r="D19" i="86"/>
  <c r="D19" i="87"/>
  <c r="D19" i="88"/>
  <c r="D19" i="89"/>
  <c r="D19" i="90"/>
  <c r="D19" i="91"/>
  <c r="D19" i="92"/>
  <c r="D19" i="93"/>
  <c r="D19" i="94"/>
  <c r="D19" i="95"/>
  <c r="D19" i="96"/>
  <c r="D19" i="97"/>
  <c r="D19" i="98"/>
  <c r="D19" i="99"/>
  <c r="D19" i="100"/>
  <c r="D19" i="7"/>
  <c r="E19" i="18"/>
  <c r="E19" i="8"/>
  <c r="E19" i="19"/>
  <c r="E19" i="20"/>
  <c r="E19" i="21"/>
  <c r="E19" i="22"/>
  <c r="E19" i="23"/>
  <c r="E19" i="24"/>
  <c r="E19" i="25"/>
  <c r="E19" i="26"/>
  <c r="E19" i="27"/>
  <c r="E19" i="28"/>
  <c r="E19" i="29"/>
  <c r="E19" i="30"/>
  <c r="E19" i="47"/>
  <c r="E19" i="46"/>
  <c r="E19" i="45"/>
  <c r="E19" i="44"/>
  <c r="E19" i="48"/>
  <c r="E19" i="49"/>
  <c r="E19" i="50"/>
  <c r="E19" i="51"/>
  <c r="E19" i="61"/>
  <c r="E19" i="62"/>
  <c r="E19" i="63"/>
  <c r="E19" i="64"/>
  <c r="E19" i="65"/>
  <c r="E19" i="66"/>
  <c r="E19" i="67"/>
  <c r="E19" i="68"/>
  <c r="E19" i="69"/>
  <c r="E19" i="70"/>
  <c r="E19" i="71"/>
  <c r="E19" i="72"/>
  <c r="E19" i="73"/>
  <c r="E19" i="74"/>
  <c r="E19" i="75"/>
  <c r="E19" i="76"/>
  <c r="E19" i="77"/>
  <c r="E19" i="78"/>
  <c r="E19" i="79"/>
  <c r="E19" i="80"/>
  <c r="E19" i="31"/>
  <c r="E19" i="32"/>
  <c r="E19" i="33"/>
  <c r="E19" i="34"/>
  <c r="E19" i="35"/>
  <c r="E19" i="36"/>
  <c r="E19" i="37"/>
  <c r="E19" i="38"/>
  <c r="E19" i="39"/>
  <c r="E19" i="40"/>
  <c r="E19" i="41"/>
  <c r="E19" i="42"/>
  <c r="E19" i="52"/>
  <c r="E19" i="53"/>
  <c r="E19" i="54"/>
  <c r="E19" i="55"/>
  <c r="E19" i="56"/>
  <c r="E19" i="57"/>
  <c r="E19" i="58"/>
  <c r="E19" i="59"/>
  <c r="E19" i="81"/>
  <c r="E19" i="82"/>
  <c r="E19" i="83"/>
  <c r="E19" i="84"/>
  <c r="E19" i="85"/>
  <c r="E19" i="86"/>
  <c r="E19" i="87"/>
  <c r="E19" i="88"/>
  <c r="E19" i="89"/>
  <c r="E19" i="90"/>
  <c r="E19" i="91"/>
  <c r="E19" i="92"/>
  <c r="E19" i="93"/>
  <c r="E19" i="94"/>
  <c r="E19" i="95"/>
  <c r="E19" i="96"/>
  <c r="E19" i="97"/>
  <c r="E19" i="98"/>
  <c r="E19" i="99"/>
  <c r="E19" i="100"/>
  <c r="E19" i="7"/>
  <c r="C19" i="18"/>
  <c r="C19" i="8"/>
  <c r="C19" i="19"/>
  <c r="C19" i="20"/>
  <c r="C19" i="21"/>
  <c r="C19" i="22"/>
  <c r="C19" i="23"/>
  <c r="C19" i="24"/>
  <c r="C19" i="25"/>
  <c r="C19" i="26"/>
  <c r="C19" i="27"/>
  <c r="C19" i="28"/>
  <c r="C19" i="29"/>
  <c r="C19" i="30"/>
  <c r="C19" i="47"/>
  <c r="C19" i="46"/>
  <c r="C19" i="45"/>
  <c r="C19" i="44"/>
  <c r="C19" i="48"/>
  <c r="C19" i="49"/>
  <c r="C19" i="50"/>
  <c r="C19" i="51"/>
  <c r="C19" i="61"/>
  <c r="C19" i="62"/>
  <c r="C19" i="63"/>
  <c r="C19" i="64"/>
  <c r="C19" i="65"/>
  <c r="C19" i="66"/>
  <c r="C19" i="67"/>
  <c r="C19" i="68"/>
  <c r="C19" i="69"/>
  <c r="C19" i="70"/>
  <c r="C19" i="71"/>
  <c r="C19" i="72"/>
  <c r="C19" i="73"/>
  <c r="C19" i="74"/>
  <c r="C19" i="75"/>
  <c r="C19" i="76"/>
  <c r="C19" i="77"/>
  <c r="C19" i="78"/>
  <c r="C19" i="79"/>
  <c r="C19" i="80"/>
  <c r="C19" i="31"/>
  <c r="C19" i="32"/>
  <c r="C19" i="33"/>
  <c r="C19" i="34"/>
  <c r="C19" i="35"/>
  <c r="C19" i="36"/>
  <c r="C19" i="37"/>
  <c r="C19" i="38"/>
  <c r="C19" i="39"/>
  <c r="C19" i="40"/>
  <c r="C19" i="41"/>
  <c r="C19" i="42"/>
  <c r="C19" i="52"/>
  <c r="C19" i="53"/>
  <c r="C19" i="54"/>
  <c r="C19" i="55"/>
  <c r="C19" i="56"/>
  <c r="C19" i="57"/>
  <c r="C19" i="58"/>
  <c r="C19" i="59"/>
  <c r="C19" i="81"/>
  <c r="C19" i="82"/>
  <c r="C19" i="83"/>
  <c r="C19" i="84"/>
  <c r="C19" i="85"/>
  <c r="C19" i="86"/>
  <c r="C19" i="87"/>
  <c r="C19" i="88"/>
  <c r="C19" i="89"/>
  <c r="C19" i="90"/>
  <c r="C19" i="91"/>
  <c r="C19" i="92"/>
  <c r="C19" i="93"/>
  <c r="C19" i="94"/>
  <c r="C19" i="95"/>
  <c r="C19" i="96"/>
  <c r="C19" i="97"/>
  <c r="C19" i="98"/>
  <c r="C19" i="99"/>
  <c r="C19" i="100"/>
  <c r="C19" i="7"/>
  <c r="C2" i="7"/>
  <c r="C2" i="18"/>
  <c r="C2" i="8"/>
  <c r="C2" i="19"/>
  <c r="C2" i="20"/>
  <c r="C2" i="21"/>
  <c r="C2" i="22"/>
  <c r="C2" i="23"/>
  <c r="C2" i="24"/>
  <c r="C2" i="25"/>
  <c r="C2" i="26"/>
  <c r="C2" i="27"/>
  <c r="C2" i="28"/>
  <c r="C2" i="29"/>
  <c r="C2" i="30"/>
  <c r="C2" i="47"/>
  <c r="C2" i="46"/>
  <c r="C2" i="45"/>
  <c r="C2" i="44"/>
  <c r="C2" i="48"/>
  <c r="C2" i="49"/>
  <c r="C2" i="50"/>
  <c r="C2" i="51"/>
  <c r="C2" i="61"/>
  <c r="C2" i="62"/>
  <c r="C2" i="63"/>
  <c r="C2" i="64"/>
  <c r="C2" i="65"/>
  <c r="C2" i="66"/>
  <c r="C2" i="67"/>
  <c r="C2" i="68"/>
  <c r="C2" i="69"/>
  <c r="C2" i="70"/>
  <c r="C2" i="71"/>
  <c r="C2" i="72"/>
  <c r="C2" i="73"/>
  <c r="C2" i="74"/>
  <c r="C2" i="75"/>
  <c r="C2" i="76"/>
  <c r="C2" i="77"/>
  <c r="C2" i="78"/>
  <c r="C2" i="79"/>
  <c r="C2" i="80"/>
  <c r="C2" i="31"/>
  <c r="C2" i="32"/>
  <c r="C2" i="33"/>
  <c r="C2" i="34"/>
  <c r="C2" i="35"/>
  <c r="C2" i="36"/>
  <c r="C2" i="37"/>
  <c r="C2" i="38"/>
  <c r="C2" i="39"/>
  <c r="C2" i="40"/>
  <c r="C2" i="41"/>
  <c r="C2" i="42"/>
  <c r="C2" i="52"/>
  <c r="C2" i="53"/>
  <c r="C2" i="54"/>
  <c r="C2" i="55"/>
  <c r="C2" i="56"/>
  <c r="C2" i="57"/>
  <c r="C2" i="58"/>
  <c r="C2" i="59"/>
  <c r="C2" i="81"/>
  <c r="C2" i="82"/>
  <c r="C2" i="83"/>
  <c r="C2" i="84"/>
  <c r="C2" i="85"/>
  <c r="C2" i="86"/>
  <c r="C2" i="87"/>
  <c r="C2" i="88"/>
  <c r="C2" i="89"/>
  <c r="C2" i="90"/>
  <c r="C2" i="91"/>
  <c r="C2" i="92"/>
  <c r="C2" i="93"/>
  <c r="C2" i="94"/>
  <c r="C2" i="95"/>
  <c r="C2" i="96"/>
  <c r="C2" i="97"/>
  <c r="C2" i="98"/>
  <c r="C2" i="99"/>
  <c r="C2" i="100"/>
  <c r="C7" i="100"/>
  <c r="C6" i="100"/>
  <c r="C5" i="100"/>
  <c r="C4" i="100"/>
  <c r="C3" i="100"/>
  <c r="C7" i="99"/>
  <c r="C6" i="99"/>
  <c r="C5" i="99"/>
  <c r="C4" i="99"/>
  <c r="C3" i="99"/>
  <c r="C7" i="98"/>
  <c r="C6" i="98"/>
  <c r="C5" i="98"/>
  <c r="C4" i="98"/>
  <c r="C3" i="98"/>
  <c r="C7" i="97"/>
  <c r="C6" i="97"/>
  <c r="C5" i="97"/>
  <c r="C4" i="97"/>
  <c r="C3" i="97"/>
  <c r="C7" i="96"/>
  <c r="C6" i="96"/>
  <c r="C5" i="96"/>
  <c r="C4" i="96"/>
  <c r="C3" i="96"/>
  <c r="C7" i="95"/>
  <c r="C6" i="95"/>
  <c r="C5" i="95"/>
  <c r="C4" i="95"/>
  <c r="C3" i="95"/>
  <c r="C7" i="94"/>
  <c r="C6" i="94"/>
  <c r="C5" i="94"/>
  <c r="C4" i="94"/>
  <c r="C3" i="94"/>
  <c r="C7" i="93"/>
  <c r="C6" i="93"/>
  <c r="C5" i="93"/>
  <c r="C4" i="93"/>
  <c r="C3" i="93"/>
  <c r="C7" i="92"/>
  <c r="C6" i="92"/>
  <c r="C5" i="92"/>
  <c r="C4" i="92"/>
  <c r="C3" i="92"/>
  <c r="C7" i="91"/>
  <c r="C6" i="91"/>
  <c r="C5" i="91"/>
  <c r="C4" i="91"/>
  <c r="C3" i="91"/>
  <c r="C7" i="90"/>
  <c r="C6" i="90"/>
  <c r="C5" i="90"/>
  <c r="C4" i="90"/>
  <c r="C3" i="90"/>
  <c r="C7" i="89"/>
  <c r="C6" i="89"/>
  <c r="C5" i="89"/>
  <c r="C4" i="89"/>
  <c r="C3" i="89"/>
  <c r="C7" i="88"/>
  <c r="C6" i="88"/>
  <c r="C5" i="88"/>
  <c r="C4" i="88"/>
  <c r="C3" i="88"/>
  <c r="C7" i="87"/>
  <c r="C6" i="87"/>
  <c r="C5" i="87"/>
  <c r="C4" i="87"/>
  <c r="C3" i="87"/>
  <c r="C7" i="86"/>
  <c r="C6" i="86"/>
  <c r="C5" i="86"/>
  <c r="C4" i="86"/>
  <c r="C3" i="86"/>
  <c r="C7" i="85"/>
  <c r="C6" i="85"/>
  <c r="C5" i="85"/>
  <c r="C4" i="85"/>
  <c r="C3" i="85"/>
  <c r="C7" i="84"/>
  <c r="C6" i="84"/>
  <c r="C5" i="84"/>
  <c r="C4" i="84"/>
  <c r="C3" i="84"/>
  <c r="C7" i="83"/>
  <c r="C6" i="83"/>
  <c r="C5" i="83"/>
  <c r="C4" i="83"/>
  <c r="C3" i="83"/>
  <c r="C7" i="82"/>
  <c r="C6" i="82"/>
  <c r="C5" i="82"/>
  <c r="C4" i="82"/>
  <c r="C3" i="82"/>
  <c r="C7" i="81"/>
  <c r="C6" i="81"/>
  <c r="C5" i="81"/>
  <c r="C4" i="81"/>
  <c r="C3" i="81"/>
  <c r="C7" i="59"/>
  <c r="C6" i="59"/>
  <c r="C5" i="59"/>
  <c r="C4" i="59"/>
  <c r="C3" i="59"/>
  <c r="C7" i="58"/>
  <c r="C6" i="58"/>
  <c r="C5" i="58"/>
  <c r="C4" i="58"/>
  <c r="C3" i="58"/>
  <c r="C7" i="57"/>
  <c r="C6" i="57"/>
  <c r="C5" i="57"/>
  <c r="C4" i="57"/>
  <c r="C3" i="57"/>
  <c r="C7" i="56"/>
  <c r="C6" i="56"/>
  <c r="C5" i="56"/>
  <c r="C4" i="56"/>
  <c r="C3" i="56"/>
  <c r="C7" i="55"/>
  <c r="C6" i="55"/>
  <c r="C5" i="55"/>
  <c r="C4" i="55"/>
  <c r="C3" i="55"/>
  <c r="C7" i="54"/>
  <c r="C6" i="54"/>
  <c r="C5" i="54"/>
  <c r="C4" i="54"/>
  <c r="C3" i="54"/>
  <c r="C7" i="53"/>
  <c r="C6" i="53"/>
  <c r="C5" i="53"/>
  <c r="C4" i="53"/>
  <c r="C3" i="53"/>
  <c r="C7" i="52"/>
  <c r="C6" i="52"/>
  <c r="C5" i="52"/>
  <c r="C4" i="52"/>
  <c r="C3" i="52"/>
  <c r="C7" i="42"/>
  <c r="C6" i="42"/>
  <c r="C5" i="42"/>
  <c r="C4" i="42"/>
  <c r="C3" i="42"/>
  <c r="C7" i="41"/>
  <c r="C6" i="41"/>
  <c r="C5" i="41"/>
  <c r="C4" i="41"/>
  <c r="C3" i="41"/>
  <c r="C7" i="40"/>
  <c r="C6" i="40"/>
  <c r="C5" i="40"/>
  <c r="C4" i="40"/>
  <c r="C3" i="40"/>
  <c r="C7" i="39"/>
  <c r="C6" i="39"/>
  <c r="C5" i="39"/>
  <c r="C4" i="39"/>
  <c r="C3" i="39"/>
  <c r="C7" i="38"/>
  <c r="C6" i="38"/>
  <c r="C5" i="38"/>
  <c r="C4" i="38"/>
  <c r="C3" i="38"/>
  <c r="C7" i="37"/>
  <c r="C6" i="37"/>
  <c r="C5" i="37"/>
  <c r="C4" i="37"/>
  <c r="C3" i="37"/>
  <c r="C7" i="36"/>
  <c r="C6" i="36"/>
  <c r="C5" i="36"/>
  <c r="C4" i="36"/>
  <c r="C3" i="36"/>
  <c r="C7" i="35"/>
  <c r="C6" i="35"/>
  <c r="C5" i="35"/>
  <c r="C4" i="35"/>
  <c r="C3" i="35"/>
  <c r="C7" i="34"/>
  <c r="C6" i="34"/>
  <c r="C5" i="34"/>
  <c r="C4" i="34"/>
  <c r="C3" i="34"/>
  <c r="C7" i="33"/>
  <c r="C6" i="33"/>
  <c r="C5" i="33"/>
  <c r="C4" i="33"/>
  <c r="C3" i="33"/>
  <c r="C7" i="32"/>
  <c r="C6" i="32"/>
  <c r="C5" i="32"/>
  <c r="C4" i="32"/>
  <c r="C3" i="32"/>
  <c r="C7" i="31"/>
  <c r="C6" i="31"/>
  <c r="C5" i="31"/>
  <c r="C4" i="31"/>
  <c r="C3" i="31"/>
  <c r="C7" i="80"/>
  <c r="C6" i="80"/>
  <c r="C5" i="80"/>
  <c r="C4" i="80"/>
  <c r="C3" i="80"/>
  <c r="C7" i="79"/>
  <c r="C6" i="79"/>
  <c r="C5" i="79"/>
  <c r="C4" i="79"/>
  <c r="C3" i="79"/>
  <c r="C7" i="78"/>
  <c r="C6" i="78"/>
  <c r="C5" i="78"/>
  <c r="C4" i="78"/>
  <c r="C3" i="78"/>
  <c r="C7" i="77"/>
  <c r="C6" i="77"/>
  <c r="C5" i="77"/>
  <c r="C4" i="77"/>
  <c r="C3" i="77"/>
  <c r="C7" i="76"/>
  <c r="C6" i="76"/>
  <c r="C5" i="76"/>
  <c r="C4" i="76"/>
  <c r="C3" i="76"/>
  <c r="C7" i="75"/>
  <c r="C6" i="75"/>
  <c r="C5" i="75"/>
  <c r="C4" i="75"/>
  <c r="C3" i="75"/>
  <c r="C7" i="74"/>
  <c r="C6" i="74"/>
  <c r="C5" i="74"/>
  <c r="C4" i="74"/>
  <c r="C3" i="74"/>
  <c r="C7" i="73"/>
  <c r="C6" i="73"/>
  <c r="C5" i="73"/>
  <c r="C4" i="73"/>
  <c r="C3" i="73"/>
  <c r="C7" i="72"/>
  <c r="C6" i="72"/>
  <c r="C5" i="72"/>
  <c r="C4" i="72"/>
  <c r="C3" i="72"/>
  <c r="C7" i="71"/>
  <c r="C6" i="71"/>
  <c r="C5" i="71"/>
  <c r="C4" i="71"/>
  <c r="C3" i="71"/>
  <c r="C7" i="70"/>
  <c r="C6" i="70"/>
  <c r="C5" i="70"/>
  <c r="C4" i="70"/>
  <c r="C3" i="70"/>
  <c r="C7" i="69"/>
  <c r="C6" i="69"/>
  <c r="C5" i="69"/>
  <c r="C4" i="69"/>
  <c r="C3" i="69"/>
  <c r="C7" i="68"/>
  <c r="C6" i="68"/>
  <c r="C5" i="68"/>
  <c r="C4" i="68"/>
  <c r="C3" i="68"/>
  <c r="C7" i="67"/>
  <c r="C6" i="67"/>
  <c r="C5" i="67"/>
  <c r="C4" i="67"/>
  <c r="C3" i="67"/>
  <c r="C7" i="66"/>
  <c r="C6" i="66"/>
  <c r="C5" i="66"/>
  <c r="C4" i="66"/>
  <c r="C3" i="66"/>
  <c r="C7" i="65"/>
  <c r="C6" i="65"/>
  <c r="C5" i="65"/>
  <c r="C4" i="65"/>
  <c r="C3" i="65"/>
  <c r="C7" i="64"/>
  <c r="C6" i="64"/>
  <c r="C5" i="64"/>
  <c r="C4" i="64"/>
  <c r="C3" i="64"/>
  <c r="C7" i="63"/>
  <c r="C6" i="63"/>
  <c r="C5" i="63"/>
  <c r="C4" i="63"/>
  <c r="C3" i="63"/>
  <c r="C7" i="62"/>
  <c r="C6" i="62"/>
  <c r="C5" i="62"/>
  <c r="C4" i="62"/>
  <c r="C3" i="62"/>
  <c r="C7" i="61"/>
  <c r="C6" i="61"/>
  <c r="C5" i="61"/>
  <c r="C4" i="61"/>
  <c r="C3" i="61"/>
  <c r="C7" i="51"/>
  <c r="C6" i="51"/>
  <c r="C5" i="51"/>
  <c r="C4" i="51"/>
  <c r="C3" i="51"/>
  <c r="C7" i="50"/>
  <c r="C6" i="50"/>
  <c r="C5" i="50"/>
  <c r="C4" i="50"/>
  <c r="C3" i="50"/>
  <c r="C7" i="49"/>
  <c r="C6" i="49"/>
  <c r="C5" i="49"/>
  <c r="C4" i="49"/>
  <c r="C3" i="49"/>
  <c r="C7" i="48"/>
  <c r="C6" i="48"/>
  <c r="C5" i="48"/>
  <c r="C4" i="48"/>
  <c r="C3" i="48"/>
  <c r="C7" i="44"/>
  <c r="C6" i="44"/>
  <c r="C5" i="44"/>
  <c r="C4" i="44"/>
  <c r="C3" i="44"/>
  <c r="C7" i="45"/>
  <c r="C6" i="45"/>
  <c r="C5" i="45"/>
  <c r="C4" i="45"/>
  <c r="C3" i="45"/>
  <c r="C7" i="46"/>
  <c r="C6" i="46"/>
  <c r="C5" i="46"/>
  <c r="C4" i="46"/>
  <c r="C3" i="46"/>
  <c r="C7" i="47"/>
  <c r="C6" i="47"/>
  <c r="C5" i="47"/>
  <c r="C4" i="47"/>
  <c r="C3" i="47"/>
  <c r="C7" i="30"/>
  <c r="C6" i="30"/>
  <c r="C5" i="30"/>
  <c r="C4" i="30"/>
  <c r="C3" i="30"/>
  <c r="C7" i="29"/>
  <c r="C6" i="29"/>
  <c r="C5" i="29"/>
  <c r="C4" i="29"/>
  <c r="C3" i="29"/>
  <c r="C7" i="28"/>
  <c r="C6" i="28"/>
  <c r="C5" i="28"/>
  <c r="C4" i="28"/>
  <c r="C3" i="28"/>
  <c r="C7" i="27"/>
  <c r="C6" i="27"/>
  <c r="C5" i="27"/>
  <c r="C4" i="27"/>
  <c r="C3" i="27"/>
  <c r="C7" i="26"/>
  <c r="C6" i="26"/>
  <c r="C5" i="26"/>
  <c r="C4" i="26"/>
  <c r="C3" i="26"/>
  <c r="C7" i="25"/>
  <c r="C6" i="25"/>
  <c r="C5" i="25"/>
  <c r="C4" i="25"/>
  <c r="C3" i="25"/>
  <c r="C7" i="24"/>
  <c r="C6" i="24"/>
  <c r="C5" i="24"/>
  <c r="C4" i="24"/>
  <c r="C3" i="24"/>
  <c r="C7" i="23"/>
  <c r="C6" i="23"/>
  <c r="C5" i="23"/>
  <c r="C4" i="23"/>
  <c r="C3" i="23"/>
  <c r="C7" i="22"/>
  <c r="C6" i="22"/>
  <c r="C5" i="22"/>
  <c r="C4" i="22"/>
  <c r="C3" i="22"/>
  <c r="C7" i="21"/>
  <c r="C6" i="21"/>
  <c r="C5" i="21"/>
  <c r="C4" i="21"/>
  <c r="C3" i="21"/>
  <c r="C7" i="20"/>
  <c r="C6" i="20"/>
  <c r="C5" i="20"/>
  <c r="C4" i="20"/>
  <c r="C3" i="20"/>
  <c r="C7" i="19"/>
  <c r="C6" i="19"/>
  <c r="C5" i="19"/>
  <c r="C4" i="19"/>
  <c r="C3" i="19"/>
  <c r="C7" i="8"/>
  <c r="C6" i="8"/>
  <c r="C5" i="8"/>
  <c r="C4" i="8"/>
  <c r="C3" i="8"/>
  <c r="C7" i="18"/>
  <c r="C6" i="18"/>
  <c r="C5" i="18"/>
  <c r="C4" i="18"/>
  <c r="C3" i="18"/>
  <c r="C7" i="7"/>
  <c r="C6" i="7"/>
  <c r="C5" i="7"/>
  <c r="C4" i="7"/>
  <c r="C3" i="7"/>
  <c r="E16" i="100"/>
  <c r="E17" i="100"/>
  <c r="E17" i="99"/>
  <c r="E16" i="99"/>
  <c r="E17" i="98"/>
  <c r="E16" i="98"/>
  <c r="E17" i="97"/>
  <c r="E16" i="97"/>
  <c r="E17" i="96"/>
  <c r="E16" i="96"/>
  <c r="E17" i="95"/>
  <c r="E16" i="95"/>
  <c r="E17" i="94"/>
  <c r="E16" i="94"/>
  <c r="E17" i="93"/>
  <c r="E16" i="93"/>
  <c r="E17" i="92"/>
  <c r="E16" i="92"/>
  <c r="E17" i="91"/>
  <c r="E16" i="91"/>
  <c r="E17" i="90"/>
  <c r="E16" i="90"/>
  <c r="E17" i="89"/>
  <c r="E16" i="89"/>
  <c r="E17" i="88"/>
  <c r="E16" i="88"/>
  <c r="E17" i="87"/>
  <c r="E16" i="87"/>
  <c r="E17" i="86"/>
  <c r="E16" i="86"/>
  <c r="E17" i="85"/>
  <c r="E16" i="85"/>
  <c r="E17" i="84"/>
  <c r="E16" i="84"/>
  <c r="E17" i="83"/>
  <c r="E16" i="83"/>
  <c r="E17" i="82"/>
  <c r="E16" i="82"/>
  <c r="E17" i="81"/>
  <c r="E16" i="81"/>
  <c r="E17" i="80"/>
  <c r="E16" i="80"/>
  <c r="E17" i="79"/>
  <c r="E16" i="79"/>
  <c r="E17" i="78"/>
  <c r="E16" i="78"/>
  <c r="E17" i="77"/>
  <c r="E16" i="77"/>
  <c r="E17" i="76"/>
  <c r="E16" i="76"/>
  <c r="E17" i="75"/>
  <c r="E16" i="75"/>
  <c r="E17" i="74"/>
  <c r="E16" i="74"/>
  <c r="E17" i="73"/>
  <c r="E16" i="73"/>
  <c r="E16" i="72"/>
  <c r="E17" i="72"/>
  <c r="E17" i="71"/>
  <c r="E16" i="71"/>
  <c r="E17" i="70"/>
  <c r="E16" i="70"/>
  <c r="E17" i="69"/>
  <c r="E16" i="69"/>
  <c r="E17" i="68"/>
  <c r="E16" i="68"/>
  <c r="E17" i="67"/>
  <c r="E16" i="67"/>
  <c r="E17" i="66"/>
  <c r="E16" i="66"/>
  <c r="E17" i="65"/>
  <c r="E16" i="65"/>
  <c r="E16" i="64"/>
  <c r="E17" i="64"/>
  <c r="E17" i="63"/>
  <c r="E16" i="63"/>
  <c r="E17" i="62"/>
  <c r="E16" i="62"/>
  <c r="E17" i="61"/>
  <c r="E16" i="61"/>
  <c r="S13" i="4"/>
  <c r="S16" i="4"/>
  <c r="S15" i="4"/>
  <c r="S14" i="4"/>
  <c r="R14" i="4"/>
  <c r="R15" i="4"/>
  <c r="R16" i="4"/>
  <c r="R13" i="4"/>
  <c r="G42" i="4"/>
  <c r="H37" i="48"/>
  <c r="I37" i="48"/>
  <c r="K37" i="48"/>
  <c r="K48" i="4"/>
  <c r="H37" i="61"/>
  <c r="I37" i="61"/>
  <c r="K37" i="61"/>
  <c r="L48" i="4"/>
  <c r="H37" i="65"/>
  <c r="I37" i="65"/>
  <c r="K37" i="65"/>
  <c r="M48" i="4"/>
  <c r="H37" i="69"/>
  <c r="I37" i="69"/>
  <c r="K37" i="69"/>
  <c r="N48" i="4"/>
  <c r="H37" i="73"/>
  <c r="I37" i="73"/>
  <c r="K37" i="73"/>
  <c r="O48" i="4"/>
  <c r="H37" i="77"/>
  <c r="I37" i="77"/>
  <c r="K37" i="77"/>
  <c r="P48" i="4"/>
  <c r="H42" i="49"/>
  <c r="I42" i="49"/>
  <c r="K42" i="49"/>
  <c r="K51" i="4"/>
  <c r="H42" i="62"/>
  <c r="I42" i="62"/>
  <c r="K42" i="62"/>
  <c r="L51" i="4"/>
  <c r="H42" i="66"/>
  <c r="I42" i="66"/>
  <c r="K42" i="66"/>
  <c r="M51" i="4"/>
  <c r="H42" i="70"/>
  <c r="I42" i="70"/>
  <c r="K42" i="70"/>
  <c r="N51" i="4"/>
  <c r="H42" i="74"/>
  <c r="I42" i="74"/>
  <c r="K42" i="74"/>
  <c r="O51" i="4"/>
  <c r="H42" i="78"/>
  <c r="I42" i="78"/>
  <c r="K42" i="78"/>
  <c r="P51" i="4"/>
  <c r="H42" i="51"/>
  <c r="I42" i="51"/>
  <c r="K42" i="51"/>
  <c r="K56" i="4"/>
  <c r="H42" i="64"/>
  <c r="I42" i="64"/>
  <c r="K42" i="64"/>
  <c r="L56" i="4"/>
  <c r="H42" i="68"/>
  <c r="I42" i="68"/>
  <c r="K42" i="68"/>
  <c r="M56" i="4"/>
  <c r="H42" i="72"/>
  <c r="I42" i="72"/>
  <c r="K42" i="72"/>
  <c r="N56" i="4"/>
  <c r="H42" i="76"/>
  <c r="I42" i="76"/>
  <c r="K42" i="76"/>
  <c r="O56" i="4"/>
  <c r="H42" i="80"/>
  <c r="I42" i="80"/>
  <c r="K42" i="80"/>
  <c r="P56" i="4"/>
  <c r="H48" i="51"/>
  <c r="I48" i="51"/>
  <c r="K48" i="51"/>
  <c r="K57" i="4"/>
  <c r="H48" i="64"/>
  <c r="I48" i="64"/>
  <c r="K48" i="64"/>
  <c r="L57" i="4"/>
  <c r="H48" i="68"/>
  <c r="I48" i="68"/>
  <c r="K48" i="68"/>
  <c r="M57" i="4"/>
  <c r="H48" i="72"/>
  <c r="I48" i="72"/>
  <c r="K48" i="72"/>
  <c r="N57" i="4"/>
  <c r="H48" i="76"/>
  <c r="I48" i="76"/>
  <c r="K48" i="76"/>
  <c r="O57" i="4"/>
  <c r="H48" i="80"/>
  <c r="I48" i="80"/>
  <c r="K48" i="80"/>
  <c r="P57" i="4"/>
  <c r="H59" i="51"/>
  <c r="I59" i="51"/>
  <c r="K59" i="51"/>
  <c r="K58" i="4"/>
  <c r="H59" i="64"/>
  <c r="I59" i="64"/>
  <c r="K59" i="64"/>
  <c r="L58" i="4"/>
  <c r="H59" i="68"/>
  <c r="I59" i="68"/>
  <c r="K59" i="68"/>
  <c r="M58" i="4"/>
  <c r="H59" i="72"/>
  <c r="I59" i="72"/>
  <c r="K59" i="72"/>
  <c r="N58" i="4"/>
  <c r="H59" i="76"/>
  <c r="I59" i="76"/>
  <c r="K59" i="76"/>
  <c r="O58" i="4"/>
  <c r="H59" i="80"/>
  <c r="I59" i="80"/>
  <c r="K59" i="80"/>
  <c r="P58" i="4"/>
  <c r="H70" i="51"/>
  <c r="I70" i="51"/>
  <c r="K70" i="51"/>
  <c r="K59" i="4"/>
  <c r="H70" i="64"/>
  <c r="I70" i="64"/>
  <c r="K70" i="64"/>
  <c r="L59" i="4"/>
  <c r="H70" i="68"/>
  <c r="I70" i="68"/>
  <c r="K70" i="68"/>
  <c r="M59" i="4"/>
  <c r="H70" i="72"/>
  <c r="I70" i="72"/>
  <c r="K70" i="72"/>
  <c r="N59" i="4"/>
  <c r="H70" i="76"/>
  <c r="I70" i="76"/>
  <c r="K70" i="76"/>
  <c r="O59" i="4"/>
  <c r="H70" i="80"/>
  <c r="I70" i="80"/>
  <c r="K70" i="80"/>
  <c r="P59" i="4"/>
  <c r="H76" i="51"/>
  <c r="I76" i="51"/>
  <c r="K76" i="51"/>
  <c r="K60" i="4"/>
  <c r="H76" i="64"/>
  <c r="I76" i="64"/>
  <c r="K76" i="64"/>
  <c r="L60" i="4"/>
  <c r="H76" i="68"/>
  <c r="I76" i="68"/>
  <c r="K76" i="68"/>
  <c r="M60" i="4"/>
  <c r="H76" i="72"/>
  <c r="I76" i="72"/>
  <c r="K76" i="72"/>
  <c r="N60" i="4"/>
  <c r="H76" i="76"/>
  <c r="I76" i="76"/>
  <c r="K76" i="76"/>
  <c r="O60" i="4"/>
  <c r="H76" i="80"/>
  <c r="I76" i="80"/>
  <c r="K76" i="80"/>
  <c r="P60" i="4"/>
  <c r="H37" i="5"/>
  <c r="I37" i="5"/>
  <c r="K37" i="5"/>
  <c r="F48" i="4"/>
  <c r="H37" i="19"/>
  <c r="I37" i="19"/>
  <c r="K37" i="19"/>
  <c r="G48" i="4"/>
  <c r="H37" i="23"/>
  <c r="I37" i="23"/>
  <c r="K37" i="23"/>
  <c r="H48" i="4"/>
  <c r="H37" i="27"/>
  <c r="I37" i="27"/>
  <c r="K37" i="27"/>
  <c r="I48" i="4"/>
  <c r="H37" i="47"/>
  <c r="I37" i="47"/>
  <c r="K37" i="47"/>
  <c r="J48" i="4"/>
  <c r="H42" i="7"/>
  <c r="I42" i="7"/>
  <c r="K42" i="7"/>
  <c r="F51" i="4"/>
  <c r="H42" i="20"/>
  <c r="I42" i="20"/>
  <c r="K42" i="20"/>
  <c r="G51" i="4"/>
  <c r="H42" i="24"/>
  <c r="I42" i="24"/>
  <c r="K42" i="24"/>
  <c r="H51" i="4"/>
  <c r="H42" i="28"/>
  <c r="I42" i="28"/>
  <c r="K42" i="28"/>
  <c r="I51" i="4"/>
  <c r="H42" i="46"/>
  <c r="I42" i="46"/>
  <c r="K42" i="46"/>
  <c r="J51" i="4"/>
  <c r="H42" i="8"/>
  <c r="I42" i="8"/>
  <c r="K42" i="8"/>
  <c r="F56" i="4"/>
  <c r="H42" i="22"/>
  <c r="I42" i="22"/>
  <c r="K42" i="22"/>
  <c r="G56" i="4"/>
  <c r="H42" i="26"/>
  <c r="I42" i="26"/>
  <c r="K42" i="26"/>
  <c r="H56" i="4"/>
  <c r="H42" i="30"/>
  <c r="I42" i="30"/>
  <c r="K42" i="30"/>
  <c r="I56" i="4"/>
  <c r="H42" i="44"/>
  <c r="I42" i="44"/>
  <c r="K42" i="44"/>
  <c r="J56" i="4"/>
  <c r="H48" i="8"/>
  <c r="I48" i="8"/>
  <c r="K48" i="8"/>
  <c r="F57" i="4"/>
  <c r="H48" i="22"/>
  <c r="I48" i="22"/>
  <c r="K48" i="22"/>
  <c r="G57" i="4"/>
  <c r="H48" i="26"/>
  <c r="I48" i="26"/>
  <c r="K48" i="26"/>
  <c r="H57" i="4"/>
  <c r="H48" i="30"/>
  <c r="I48" i="30"/>
  <c r="K48" i="30"/>
  <c r="I57" i="4"/>
  <c r="H48" i="44"/>
  <c r="I48" i="44"/>
  <c r="K48" i="44"/>
  <c r="J57" i="4"/>
  <c r="H59" i="8"/>
  <c r="I59" i="8"/>
  <c r="K59" i="8"/>
  <c r="F58" i="4"/>
  <c r="H59" i="22"/>
  <c r="I59" i="22"/>
  <c r="K59" i="22"/>
  <c r="G58" i="4"/>
  <c r="H59" i="26"/>
  <c r="I59" i="26"/>
  <c r="K59" i="26"/>
  <c r="H58" i="4"/>
  <c r="H59" i="30"/>
  <c r="I59" i="30"/>
  <c r="K59" i="30"/>
  <c r="I58" i="4"/>
  <c r="H59" i="44"/>
  <c r="I59" i="44"/>
  <c r="K59" i="44"/>
  <c r="J58" i="4"/>
  <c r="H70" i="8"/>
  <c r="I70" i="8"/>
  <c r="K70" i="8"/>
  <c r="F59" i="4"/>
  <c r="H70" i="22"/>
  <c r="I70" i="22"/>
  <c r="K70" i="22"/>
  <c r="G59" i="4"/>
  <c r="H70" i="26"/>
  <c r="I70" i="26"/>
  <c r="K70" i="26"/>
  <c r="H59" i="4"/>
  <c r="H70" i="30"/>
  <c r="I70" i="30"/>
  <c r="K70" i="30"/>
  <c r="I59" i="4"/>
  <c r="H70" i="44"/>
  <c r="I70" i="44"/>
  <c r="K70" i="44"/>
  <c r="J59" i="4"/>
  <c r="H76" i="8"/>
  <c r="I76" i="8"/>
  <c r="K76" i="8"/>
  <c r="F60" i="4"/>
  <c r="H76" i="22"/>
  <c r="I76" i="22"/>
  <c r="K76" i="22"/>
  <c r="G60" i="4"/>
  <c r="H76" i="26"/>
  <c r="I76" i="26"/>
  <c r="K76" i="26"/>
  <c r="H60" i="4"/>
  <c r="H76" i="30"/>
  <c r="I76" i="30"/>
  <c r="K76" i="30"/>
  <c r="I60" i="4"/>
  <c r="H76" i="44"/>
  <c r="I76" i="44"/>
  <c r="K76" i="44"/>
  <c r="J60" i="4"/>
  <c r="F42" i="4"/>
  <c r="H42" i="4"/>
  <c r="I42" i="4"/>
  <c r="J42" i="4"/>
  <c r="K42" i="4"/>
  <c r="L42" i="4"/>
  <c r="M42" i="4"/>
  <c r="N42" i="4"/>
  <c r="O42" i="4"/>
  <c r="P42" i="4"/>
  <c r="T42" i="4"/>
  <c r="U42" i="4"/>
  <c r="V42" i="4"/>
  <c r="W42" i="4"/>
  <c r="X42" i="4"/>
  <c r="Y42" i="4"/>
  <c r="Z42" i="4"/>
  <c r="AA42" i="4"/>
  <c r="AB42" i="4"/>
  <c r="AC42" i="4"/>
  <c r="F43" i="4"/>
  <c r="G43" i="4"/>
  <c r="H43" i="4"/>
  <c r="I43" i="4"/>
  <c r="J43" i="4"/>
  <c r="K43" i="4"/>
  <c r="L43" i="4"/>
  <c r="M43" i="4"/>
  <c r="N43" i="4"/>
  <c r="O43" i="4"/>
  <c r="P43" i="4"/>
  <c r="T43" i="4"/>
  <c r="U43" i="4"/>
  <c r="V43" i="4"/>
  <c r="W43" i="4"/>
  <c r="X43" i="4"/>
  <c r="Y43" i="4"/>
  <c r="Z43" i="4"/>
  <c r="AA43" i="4"/>
  <c r="AB43" i="4"/>
  <c r="AC43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AC71" i="4"/>
  <c r="AB71" i="4"/>
  <c r="AA71" i="4"/>
  <c r="Z71" i="4"/>
  <c r="Y71" i="4"/>
  <c r="P71" i="4"/>
  <c r="O71" i="4"/>
  <c r="N71" i="4"/>
  <c r="M71" i="4"/>
  <c r="L71" i="4"/>
  <c r="K71" i="4"/>
  <c r="J71" i="4"/>
  <c r="H76" i="100"/>
  <c r="I76" i="100"/>
  <c r="AC60" i="4"/>
  <c r="H70" i="100"/>
  <c r="I70" i="100"/>
  <c r="AC59" i="4"/>
  <c r="H59" i="100"/>
  <c r="I59" i="100"/>
  <c r="AC58" i="4"/>
  <c r="H48" i="100"/>
  <c r="I48" i="100"/>
  <c r="AC57" i="4"/>
  <c r="H42" i="100"/>
  <c r="I42" i="100"/>
  <c r="AC56" i="4"/>
  <c r="H21" i="100"/>
  <c r="I21" i="100"/>
  <c r="AC55" i="4"/>
  <c r="E15" i="100"/>
  <c r="E14" i="100"/>
  <c r="E13" i="100"/>
  <c r="A1" i="100"/>
  <c r="H21" i="99"/>
  <c r="I21" i="99"/>
  <c r="E15" i="99"/>
  <c r="E14" i="99"/>
  <c r="E13" i="99"/>
  <c r="A1" i="99"/>
  <c r="H42" i="98"/>
  <c r="I42" i="98"/>
  <c r="AC51" i="4"/>
  <c r="H21" i="98"/>
  <c r="I21" i="98"/>
  <c r="H20" i="98"/>
  <c r="E15" i="98"/>
  <c r="E14" i="98"/>
  <c r="E13" i="98"/>
  <c r="A1" i="98"/>
  <c r="H37" i="97"/>
  <c r="I37" i="97"/>
  <c r="AC48" i="4"/>
  <c r="H21" i="97"/>
  <c r="I21" i="97"/>
  <c r="AC47" i="4"/>
  <c r="E15" i="97"/>
  <c r="E14" i="97"/>
  <c r="E13" i="97"/>
  <c r="A1" i="97"/>
  <c r="H76" i="96"/>
  <c r="I76" i="96"/>
  <c r="AB60" i="4"/>
  <c r="H70" i="96"/>
  <c r="I70" i="96"/>
  <c r="AB59" i="4"/>
  <c r="H59" i="96"/>
  <c r="I59" i="96"/>
  <c r="AB58" i="4"/>
  <c r="H48" i="96"/>
  <c r="I48" i="96"/>
  <c r="AB57" i="4"/>
  <c r="H42" i="96"/>
  <c r="I42" i="96"/>
  <c r="AB56" i="4"/>
  <c r="H21" i="96"/>
  <c r="I21" i="96"/>
  <c r="AB55" i="4"/>
  <c r="E15" i="96"/>
  <c r="E14" i="96"/>
  <c r="E13" i="96"/>
  <c r="A1" i="96"/>
  <c r="H21" i="95"/>
  <c r="I21" i="95"/>
  <c r="E15" i="95"/>
  <c r="E14" i="95"/>
  <c r="E13" i="95"/>
  <c r="A1" i="95"/>
  <c r="H42" i="94"/>
  <c r="I42" i="94"/>
  <c r="AB51" i="4"/>
  <c r="H21" i="94"/>
  <c r="I21" i="94"/>
  <c r="H20" i="94"/>
  <c r="E15" i="94"/>
  <c r="E14" i="94"/>
  <c r="E13" i="94"/>
  <c r="A1" i="94"/>
  <c r="H37" i="93"/>
  <c r="I37" i="93"/>
  <c r="AB48" i="4"/>
  <c r="H21" i="93"/>
  <c r="I21" i="93"/>
  <c r="E15" i="93"/>
  <c r="E14" i="93"/>
  <c r="E13" i="93"/>
  <c r="A1" i="93"/>
  <c r="H76" i="92"/>
  <c r="I76" i="92"/>
  <c r="AA60" i="4"/>
  <c r="H70" i="92"/>
  <c r="I70" i="92"/>
  <c r="AA59" i="4"/>
  <c r="H59" i="92"/>
  <c r="I59" i="92"/>
  <c r="AA58" i="4"/>
  <c r="H48" i="92"/>
  <c r="I48" i="92"/>
  <c r="AA57" i="4"/>
  <c r="H42" i="92"/>
  <c r="I42" i="92"/>
  <c r="AA56" i="4"/>
  <c r="H21" i="92"/>
  <c r="I21" i="92"/>
  <c r="AA55" i="4"/>
  <c r="E15" i="92"/>
  <c r="E14" i="92"/>
  <c r="E13" i="92"/>
  <c r="A1" i="92"/>
  <c r="H21" i="91"/>
  <c r="I21" i="91"/>
  <c r="E15" i="91"/>
  <c r="E14" i="91"/>
  <c r="E13" i="91"/>
  <c r="A1" i="91"/>
  <c r="H42" i="90"/>
  <c r="I42" i="90"/>
  <c r="AA51" i="4"/>
  <c r="H21" i="90"/>
  <c r="I21" i="90"/>
  <c r="H20" i="90"/>
  <c r="E15" i="90"/>
  <c r="E14" i="90"/>
  <c r="E13" i="90"/>
  <c r="A1" i="90"/>
  <c r="H37" i="89"/>
  <c r="I37" i="89"/>
  <c r="AA48" i="4"/>
  <c r="H21" i="89"/>
  <c r="I21" i="89"/>
  <c r="E15" i="89"/>
  <c r="E14" i="89"/>
  <c r="E13" i="89"/>
  <c r="A1" i="89"/>
  <c r="H76" i="88"/>
  <c r="I76" i="88"/>
  <c r="Z60" i="4"/>
  <c r="H70" i="88"/>
  <c r="I70" i="88"/>
  <c r="Z59" i="4"/>
  <c r="H59" i="88"/>
  <c r="I59" i="88"/>
  <c r="Z58" i="4"/>
  <c r="H48" i="88"/>
  <c r="I48" i="88"/>
  <c r="Z57" i="4"/>
  <c r="H42" i="88"/>
  <c r="I42" i="88"/>
  <c r="Z56" i="4"/>
  <c r="H21" i="88"/>
  <c r="I21" i="88"/>
  <c r="E15" i="88"/>
  <c r="E14" i="88"/>
  <c r="E13" i="88"/>
  <c r="A1" i="88"/>
  <c r="H21" i="87"/>
  <c r="I21" i="87"/>
  <c r="E15" i="87"/>
  <c r="E14" i="87"/>
  <c r="E13" i="87"/>
  <c r="A1" i="87"/>
  <c r="H42" i="86"/>
  <c r="I42" i="86"/>
  <c r="Z51" i="4"/>
  <c r="H21" i="86"/>
  <c r="I21" i="86"/>
  <c r="H20" i="86"/>
  <c r="E15" i="86"/>
  <c r="E14" i="86"/>
  <c r="E13" i="86"/>
  <c r="A1" i="86"/>
  <c r="H37" i="85"/>
  <c r="I37" i="85"/>
  <c r="Z48" i="4"/>
  <c r="H21" i="85"/>
  <c r="I21" i="85"/>
  <c r="E15" i="85"/>
  <c r="E14" i="85"/>
  <c r="E13" i="85"/>
  <c r="A1" i="85"/>
  <c r="H76" i="84"/>
  <c r="I76" i="84"/>
  <c r="Y60" i="4"/>
  <c r="H70" i="84"/>
  <c r="I70" i="84"/>
  <c r="Y59" i="4"/>
  <c r="H59" i="84"/>
  <c r="I59" i="84"/>
  <c r="Y58" i="4"/>
  <c r="H48" i="84"/>
  <c r="I48" i="84"/>
  <c r="Y57" i="4"/>
  <c r="H42" i="84"/>
  <c r="I42" i="84"/>
  <c r="Y56" i="4"/>
  <c r="H21" i="84"/>
  <c r="I21" i="84"/>
  <c r="Y55" i="4"/>
  <c r="H20" i="84"/>
  <c r="E15" i="84"/>
  <c r="E14" i="84"/>
  <c r="E13" i="84"/>
  <c r="A1" i="84"/>
  <c r="H21" i="83"/>
  <c r="I21" i="83"/>
  <c r="H20" i="83"/>
  <c r="E15" i="83"/>
  <c r="E14" i="83"/>
  <c r="E13" i="83"/>
  <c r="A1" i="83"/>
  <c r="H42" i="82"/>
  <c r="I42" i="82"/>
  <c r="Y51" i="4"/>
  <c r="H21" i="82"/>
  <c r="I21" i="82"/>
  <c r="H20" i="82"/>
  <c r="E15" i="82"/>
  <c r="E14" i="82"/>
  <c r="E13" i="82"/>
  <c r="A1" i="82"/>
  <c r="H37" i="81"/>
  <c r="I37" i="81"/>
  <c r="Y48" i="4"/>
  <c r="H21" i="81"/>
  <c r="I21" i="81"/>
  <c r="H20" i="81"/>
  <c r="E15" i="81"/>
  <c r="E14" i="81"/>
  <c r="E13" i="81"/>
  <c r="A1" i="81"/>
  <c r="J76" i="80"/>
  <c r="J70" i="80"/>
  <c r="J59" i="80"/>
  <c r="J48" i="80"/>
  <c r="J42" i="80"/>
  <c r="I21" i="80"/>
  <c r="J21" i="80"/>
  <c r="H21" i="80"/>
  <c r="H20" i="80"/>
  <c r="E15" i="80"/>
  <c r="E14" i="80"/>
  <c r="E13" i="80"/>
  <c r="A1" i="80"/>
  <c r="I21" i="79"/>
  <c r="J21" i="79"/>
  <c r="J20" i="79"/>
  <c r="H21" i="79"/>
  <c r="H20" i="79"/>
  <c r="E15" i="79"/>
  <c r="E14" i="79"/>
  <c r="E13" i="79"/>
  <c r="A1" i="79"/>
  <c r="J42" i="78"/>
  <c r="I21" i="78"/>
  <c r="J21" i="78"/>
  <c r="H21" i="78"/>
  <c r="E15" i="78"/>
  <c r="E14" i="78"/>
  <c r="E13" i="78"/>
  <c r="A1" i="78"/>
  <c r="J37" i="77"/>
  <c r="I21" i="77"/>
  <c r="J21" i="77"/>
  <c r="J20" i="77"/>
  <c r="H21" i="77"/>
  <c r="H20" i="77"/>
  <c r="E15" i="77"/>
  <c r="E14" i="77"/>
  <c r="E13" i="77"/>
  <c r="A1" i="77"/>
  <c r="J76" i="76"/>
  <c r="J59" i="76"/>
  <c r="J42" i="76"/>
  <c r="I21" i="76"/>
  <c r="H21" i="76"/>
  <c r="H20" i="76"/>
  <c r="E15" i="76"/>
  <c r="E14" i="76"/>
  <c r="E13" i="76"/>
  <c r="A1" i="76"/>
  <c r="I21" i="75"/>
  <c r="J21" i="75"/>
  <c r="J20" i="75"/>
  <c r="H21" i="75"/>
  <c r="K21" i="75"/>
  <c r="O53" i="4"/>
  <c r="I20" i="75"/>
  <c r="E15" i="75"/>
  <c r="E14" i="75"/>
  <c r="E13" i="75"/>
  <c r="A1" i="75"/>
  <c r="J42" i="74"/>
  <c r="I21" i="74"/>
  <c r="J21" i="74"/>
  <c r="H21" i="74"/>
  <c r="H20" i="74"/>
  <c r="E15" i="74"/>
  <c r="E14" i="74"/>
  <c r="E13" i="74"/>
  <c r="A1" i="74"/>
  <c r="J37" i="73"/>
  <c r="I21" i="73"/>
  <c r="J21" i="73"/>
  <c r="J20" i="73"/>
  <c r="H21" i="73"/>
  <c r="K21" i="73"/>
  <c r="O47" i="4"/>
  <c r="I20" i="73"/>
  <c r="E15" i="73"/>
  <c r="E14" i="73"/>
  <c r="E13" i="73"/>
  <c r="A1" i="73"/>
  <c r="J76" i="72"/>
  <c r="J59" i="72"/>
  <c r="J42" i="72"/>
  <c r="I21" i="72"/>
  <c r="H21" i="72"/>
  <c r="H20" i="72"/>
  <c r="E15" i="72"/>
  <c r="E14" i="72"/>
  <c r="E13" i="72"/>
  <c r="A1" i="72"/>
  <c r="I21" i="71"/>
  <c r="J21" i="71"/>
  <c r="J20" i="71"/>
  <c r="H21" i="71"/>
  <c r="K21" i="71"/>
  <c r="N53" i="4"/>
  <c r="I20" i="71"/>
  <c r="E15" i="71"/>
  <c r="E14" i="71"/>
  <c r="E13" i="71"/>
  <c r="A1" i="71"/>
  <c r="J42" i="70"/>
  <c r="I21" i="70"/>
  <c r="J21" i="70"/>
  <c r="J20" i="70"/>
  <c r="H21" i="70"/>
  <c r="H20" i="70"/>
  <c r="E15" i="70"/>
  <c r="E14" i="70"/>
  <c r="E13" i="70"/>
  <c r="A1" i="70"/>
  <c r="J37" i="69"/>
  <c r="I21" i="69"/>
  <c r="J21" i="69"/>
  <c r="H21" i="69"/>
  <c r="K21" i="69"/>
  <c r="N47" i="4"/>
  <c r="I20" i="69"/>
  <c r="E15" i="69"/>
  <c r="E14" i="69"/>
  <c r="E13" i="69"/>
  <c r="A1" i="69"/>
  <c r="D97" i="68"/>
  <c r="J76" i="68"/>
  <c r="D76" i="68"/>
  <c r="D70" i="68"/>
  <c r="J59" i="68"/>
  <c r="D59" i="68"/>
  <c r="D48" i="68"/>
  <c r="J42" i="68"/>
  <c r="D42" i="68"/>
  <c r="I21" i="68"/>
  <c r="H21" i="68"/>
  <c r="H20" i="68"/>
  <c r="E15" i="68"/>
  <c r="E14" i="68"/>
  <c r="E13" i="68"/>
  <c r="A1" i="68"/>
  <c r="I21" i="67"/>
  <c r="J21" i="67"/>
  <c r="J20" i="67"/>
  <c r="H21" i="67"/>
  <c r="K21" i="67"/>
  <c r="M53" i="4"/>
  <c r="I20" i="67"/>
  <c r="E15" i="67"/>
  <c r="E14" i="67"/>
  <c r="E13" i="67"/>
  <c r="A1" i="67"/>
  <c r="J42" i="66"/>
  <c r="I21" i="66"/>
  <c r="J21" i="66"/>
  <c r="H21" i="66"/>
  <c r="H20" i="66"/>
  <c r="E15" i="66"/>
  <c r="E14" i="66"/>
  <c r="E13" i="66"/>
  <c r="A1" i="66"/>
  <c r="J37" i="65"/>
  <c r="I21" i="65"/>
  <c r="J21" i="65"/>
  <c r="J20" i="65"/>
  <c r="H21" i="65"/>
  <c r="K21" i="65"/>
  <c r="M47" i="4"/>
  <c r="I20" i="65"/>
  <c r="E15" i="65"/>
  <c r="E14" i="65"/>
  <c r="E13" i="65"/>
  <c r="A1" i="65"/>
  <c r="J76" i="64"/>
  <c r="J59" i="64"/>
  <c r="J42" i="64"/>
  <c r="I21" i="64"/>
  <c r="H21" i="64"/>
  <c r="H20" i="64"/>
  <c r="E15" i="64"/>
  <c r="E14" i="64"/>
  <c r="E13" i="64"/>
  <c r="A1" i="64"/>
  <c r="I21" i="63"/>
  <c r="J21" i="63"/>
  <c r="J20" i="63"/>
  <c r="H21" i="63"/>
  <c r="K21" i="63"/>
  <c r="L53" i="4"/>
  <c r="I20" i="63"/>
  <c r="E15" i="63"/>
  <c r="E14" i="63"/>
  <c r="E13" i="63"/>
  <c r="A1" i="63"/>
  <c r="J42" i="62"/>
  <c r="I21" i="62"/>
  <c r="J21" i="62"/>
  <c r="J20" i="62"/>
  <c r="H21" i="62"/>
  <c r="H20" i="62"/>
  <c r="E15" i="62"/>
  <c r="E14" i="62"/>
  <c r="E13" i="62"/>
  <c r="A1" i="62"/>
  <c r="J37" i="61"/>
  <c r="I21" i="61"/>
  <c r="J21" i="61"/>
  <c r="H21" i="61"/>
  <c r="K21" i="61"/>
  <c r="L47" i="4"/>
  <c r="I20" i="61"/>
  <c r="E15" i="61"/>
  <c r="E14" i="61"/>
  <c r="E13" i="61"/>
  <c r="A1" i="61"/>
  <c r="H20" i="71"/>
  <c r="K20" i="71"/>
  <c r="N52" i="4"/>
  <c r="J20" i="69"/>
  <c r="I20" i="78"/>
  <c r="K21" i="78"/>
  <c r="P50" i="4"/>
  <c r="K21" i="76"/>
  <c r="O55" i="4"/>
  <c r="H20" i="75"/>
  <c r="K20" i="75"/>
  <c r="O52" i="4"/>
  <c r="I20" i="74"/>
  <c r="K20" i="74"/>
  <c r="O49" i="4"/>
  <c r="K21" i="74"/>
  <c r="O50" i="4"/>
  <c r="H20" i="73"/>
  <c r="K20" i="73"/>
  <c r="O46" i="4"/>
  <c r="K21" i="72"/>
  <c r="N55" i="4"/>
  <c r="H20" i="69"/>
  <c r="K20" i="69"/>
  <c r="N46" i="4"/>
  <c r="K21" i="68"/>
  <c r="M55" i="4"/>
  <c r="H20" i="67"/>
  <c r="K20" i="67"/>
  <c r="M52" i="4"/>
  <c r="I20" i="66"/>
  <c r="K20" i="66"/>
  <c r="M49" i="4"/>
  <c r="K21" i="66"/>
  <c r="M50" i="4"/>
  <c r="H20" i="65"/>
  <c r="K20" i="65"/>
  <c r="M46" i="4"/>
  <c r="K21" i="64"/>
  <c r="L55" i="4"/>
  <c r="H20" i="63"/>
  <c r="K20" i="63"/>
  <c r="L52" i="4"/>
  <c r="I20" i="85"/>
  <c r="Z46" i="4"/>
  <c r="Z47" i="4"/>
  <c r="I20" i="86"/>
  <c r="Z49" i="4"/>
  <c r="Z50" i="4"/>
  <c r="I20" i="88"/>
  <c r="Z54" i="4"/>
  <c r="Z55" i="4"/>
  <c r="I20" i="89"/>
  <c r="AA46" i="4"/>
  <c r="AA47" i="4"/>
  <c r="I20" i="90"/>
  <c r="AA49" i="4"/>
  <c r="AA50" i="4"/>
  <c r="I20" i="93"/>
  <c r="AB46" i="4"/>
  <c r="AB47" i="4"/>
  <c r="I20" i="94"/>
  <c r="AB49" i="4"/>
  <c r="AB50" i="4"/>
  <c r="I20" i="98"/>
  <c r="AC49" i="4"/>
  <c r="AC50" i="4"/>
  <c r="I20" i="81"/>
  <c r="Y46" i="4"/>
  <c r="Y47" i="4"/>
  <c r="I20" i="82"/>
  <c r="Y49" i="4"/>
  <c r="Y50" i="4"/>
  <c r="I20" i="83"/>
  <c r="Y52" i="4"/>
  <c r="Y53" i="4"/>
  <c r="I20" i="87"/>
  <c r="Z52" i="4"/>
  <c r="Z53" i="4"/>
  <c r="I20" i="91"/>
  <c r="AA52" i="4"/>
  <c r="AA53" i="4"/>
  <c r="I20" i="95"/>
  <c r="AB52" i="4"/>
  <c r="AB53" i="4"/>
  <c r="I20" i="99"/>
  <c r="AC52" i="4"/>
  <c r="AC53" i="4"/>
  <c r="I20" i="97"/>
  <c r="AC46" i="4"/>
  <c r="J20" i="80"/>
  <c r="J20" i="61"/>
  <c r="I20" i="100"/>
  <c r="AC54" i="4"/>
  <c r="H20" i="97"/>
  <c r="H20" i="99"/>
  <c r="H20" i="100"/>
  <c r="I20" i="96"/>
  <c r="AB54" i="4"/>
  <c r="H20" i="93"/>
  <c r="H20" i="95"/>
  <c r="H20" i="96"/>
  <c r="I20" i="92"/>
  <c r="AA54" i="4"/>
  <c r="H20" i="89"/>
  <c r="H20" i="91"/>
  <c r="H20" i="92"/>
  <c r="H20" i="85"/>
  <c r="H20" i="87"/>
  <c r="H20" i="88"/>
  <c r="I20" i="84"/>
  <c r="Y54" i="4"/>
  <c r="J20" i="78"/>
  <c r="J97" i="80"/>
  <c r="K21" i="77"/>
  <c r="P47" i="4"/>
  <c r="K21" i="79"/>
  <c r="P53" i="4"/>
  <c r="K21" i="80"/>
  <c r="P55" i="4"/>
  <c r="I20" i="77"/>
  <c r="K20" i="77"/>
  <c r="P46" i="4"/>
  <c r="H20" i="78"/>
  <c r="K20" i="78"/>
  <c r="P49" i="4"/>
  <c r="I20" i="79"/>
  <c r="K20" i="79"/>
  <c r="P52" i="4"/>
  <c r="I20" i="80"/>
  <c r="K20" i="80"/>
  <c r="J20" i="74"/>
  <c r="I20" i="76"/>
  <c r="K20" i="76"/>
  <c r="J21" i="76"/>
  <c r="J48" i="76"/>
  <c r="J70" i="76"/>
  <c r="K21" i="70"/>
  <c r="N50" i="4"/>
  <c r="I20" i="72"/>
  <c r="K20" i="72"/>
  <c r="J21" i="72"/>
  <c r="J48" i="72"/>
  <c r="J70" i="72"/>
  <c r="I20" i="70"/>
  <c r="K20" i="70"/>
  <c r="N49" i="4"/>
  <c r="J20" i="66"/>
  <c r="I20" i="68"/>
  <c r="K20" i="68"/>
  <c r="J21" i="68"/>
  <c r="J48" i="68"/>
  <c r="J70" i="68"/>
  <c r="I20" i="62"/>
  <c r="K20" i="62"/>
  <c r="L49" i="4"/>
  <c r="K21" i="62"/>
  <c r="L50" i="4"/>
  <c r="I20" i="64"/>
  <c r="K20" i="64"/>
  <c r="J21" i="64"/>
  <c r="J48" i="64"/>
  <c r="J70" i="64"/>
  <c r="H20" i="61"/>
  <c r="K20" i="61"/>
  <c r="L46" i="4"/>
  <c r="J42" i="20"/>
  <c r="I21" i="5"/>
  <c r="J21" i="5"/>
  <c r="J37" i="5"/>
  <c r="J42" i="7"/>
  <c r="I21" i="18"/>
  <c r="J21" i="18"/>
  <c r="I21" i="8"/>
  <c r="J21" i="8"/>
  <c r="J42" i="8"/>
  <c r="J48" i="8"/>
  <c r="J59" i="8"/>
  <c r="J70" i="8"/>
  <c r="J76" i="8"/>
  <c r="I21" i="19"/>
  <c r="J21" i="19"/>
  <c r="J37" i="19"/>
  <c r="I21" i="21"/>
  <c r="J21" i="21"/>
  <c r="I21" i="22"/>
  <c r="J21" i="22"/>
  <c r="J42" i="22"/>
  <c r="J48" i="22"/>
  <c r="J59" i="22"/>
  <c r="J70" i="22"/>
  <c r="J76" i="22"/>
  <c r="I21" i="23"/>
  <c r="J21" i="23"/>
  <c r="J37" i="23"/>
  <c r="J42" i="24"/>
  <c r="I21" i="25"/>
  <c r="J21" i="25"/>
  <c r="I21" i="26"/>
  <c r="J21" i="26"/>
  <c r="J42" i="26"/>
  <c r="J48" i="26"/>
  <c r="J59" i="26"/>
  <c r="J70" i="26"/>
  <c r="J76" i="26"/>
  <c r="AC62" i="4"/>
  <c r="AC63" i="4"/>
  <c r="AC64" i="4"/>
  <c r="AB62" i="4"/>
  <c r="AB63" i="4"/>
  <c r="AB64" i="4"/>
  <c r="AA62" i="4"/>
  <c r="AA63" i="4"/>
  <c r="AA64" i="4"/>
  <c r="Z62" i="4"/>
  <c r="Z63" i="4"/>
  <c r="Z64" i="4"/>
  <c r="Y62" i="4"/>
  <c r="Y63" i="4"/>
  <c r="Y64" i="4"/>
  <c r="K97" i="80"/>
  <c r="P54" i="4"/>
  <c r="P62" i="4"/>
  <c r="P61" i="4"/>
  <c r="J20" i="76"/>
  <c r="J97" i="76"/>
  <c r="J20" i="72"/>
  <c r="J97" i="72"/>
  <c r="J20" i="68"/>
  <c r="J97" i="68"/>
  <c r="J20" i="64"/>
  <c r="J97" i="64"/>
  <c r="I21" i="27"/>
  <c r="J21" i="27"/>
  <c r="J37" i="27"/>
  <c r="J42" i="28"/>
  <c r="I21" i="29"/>
  <c r="J21" i="29"/>
  <c r="I21" i="30"/>
  <c r="J21" i="30"/>
  <c r="J42" i="30"/>
  <c r="J48" i="30"/>
  <c r="J59" i="30"/>
  <c r="J70" i="30"/>
  <c r="J76" i="30"/>
  <c r="I21" i="47"/>
  <c r="J21" i="47"/>
  <c r="J37" i="47"/>
  <c r="J42" i="46"/>
  <c r="I21" i="45"/>
  <c r="J21" i="45"/>
  <c r="I21" i="44"/>
  <c r="J21" i="44"/>
  <c r="J42" i="44"/>
  <c r="J48" i="44"/>
  <c r="J59" i="44"/>
  <c r="J70" i="44"/>
  <c r="J76" i="44"/>
  <c r="I21" i="48"/>
  <c r="J21" i="48"/>
  <c r="J37" i="48"/>
  <c r="J42" i="49"/>
  <c r="I21" i="50"/>
  <c r="J21" i="50"/>
  <c r="I21" i="51"/>
  <c r="J21" i="51"/>
  <c r="J42" i="51"/>
  <c r="J48" i="51"/>
  <c r="J59" i="51"/>
  <c r="J70" i="51"/>
  <c r="J76" i="51"/>
  <c r="H37" i="31"/>
  <c r="I37" i="31"/>
  <c r="T48" i="4"/>
  <c r="H42" i="32"/>
  <c r="I42" i="32"/>
  <c r="T51" i="4"/>
  <c r="H42" i="34"/>
  <c r="I42" i="34"/>
  <c r="T56" i="4"/>
  <c r="H48" i="34"/>
  <c r="I48" i="34"/>
  <c r="T57" i="4"/>
  <c r="H59" i="34"/>
  <c r="I59" i="34"/>
  <c r="T58" i="4"/>
  <c r="H70" i="34"/>
  <c r="I70" i="34"/>
  <c r="T59" i="4"/>
  <c r="H76" i="34"/>
  <c r="I76" i="34"/>
  <c r="T60" i="4"/>
  <c r="H37" i="35"/>
  <c r="I37" i="35"/>
  <c r="U48" i="4"/>
  <c r="H42" i="36"/>
  <c r="I42" i="36"/>
  <c r="U51" i="4"/>
  <c r="H42" i="38"/>
  <c r="I42" i="38"/>
  <c r="U56" i="4"/>
  <c r="H48" i="38"/>
  <c r="I48" i="38"/>
  <c r="U57" i="4"/>
  <c r="H59" i="38"/>
  <c r="I59" i="38"/>
  <c r="U58" i="4"/>
  <c r="H70" i="38"/>
  <c r="I70" i="38"/>
  <c r="U59" i="4"/>
  <c r="H76" i="38"/>
  <c r="I76" i="38"/>
  <c r="U60" i="4"/>
  <c r="H37" i="39"/>
  <c r="I37" i="39"/>
  <c r="V48" i="4"/>
  <c r="H42" i="40"/>
  <c r="I42" i="40"/>
  <c r="V51" i="4"/>
  <c r="H42" i="42"/>
  <c r="I42" i="42"/>
  <c r="V56" i="4"/>
  <c r="H48" i="42"/>
  <c r="I48" i="42"/>
  <c r="V57" i="4"/>
  <c r="H59" i="42"/>
  <c r="I59" i="42"/>
  <c r="V58" i="4"/>
  <c r="H70" i="42"/>
  <c r="I70" i="42"/>
  <c r="V59" i="4"/>
  <c r="H76" i="42"/>
  <c r="I76" i="42"/>
  <c r="V60" i="4"/>
  <c r="H37" i="52"/>
  <c r="I37" i="52"/>
  <c r="W48" i="4"/>
  <c r="H42" i="53"/>
  <c r="I42" i="53"/>
  <c r="W51" i="4"/>
  <c r="H42" i="55"/>
  <c r="I42" i="55"/>
  <c r="W56" i="4"/>
  <c r="H48" i="55"/>
  <c r="I48" i="55"/>
  <c r="W57" i="4"/>
  <c r="H59" i="55"/>
  <c r="I59" i="55"/>
  <c r="W58" i="4"/>
  <c r="H70" i="55"/>
  <c r="I70" i="55"/>
  <c r="W59" i="4"/>
  <c r="H76" i="55"/>
  <c r="I76" i="55"/>
  <c r="W60" i="4"/>
  <c r="H37" i="56"/>
  <c r="I37" i="56"/>
  <c r="X48" i="4"/>
  <c r="H42" i="57"/>
  <c r="I42" i="57"/>
  <c r="X51" i="4"/>
  <c r="H42" i="59"/>
  <c r="I42" i="59"/>
  <c r="X56" i="4"/>
  <c r="H48" i="59"/>
  <c r="I48" i="59"/>
  <c r="X57" i="4"/>
  <c r="H59" i="59"/>
  <c r="I59" i="59"/>
  <c r="X58" i="4"/>
  <c r="H70" i="59"/>
  <c r="I70" i="59"/>
  <c r="X59" i="4"/>
  <c r="H76" i="59"/>
  <c r="I76" i="59"/>
  <c r="X60" i="4"/>
  <c r="K97" i="76"/>
  <c r="O54" i="4"/>
  <c r="O62" i="4"/>
  <c r="O61" i="4"/>
  <c r="K97" i="72"/>
  <c r="N54" i="4"/>
  <c r="N62" i="4"/>
  <c r="N61" i="4"/>
  <c r="K97" i="68"/>
  <c r="M54" i="4"/>
  <c r="M62" i="4"/>
  <c r="M61" i="4"/>
  <c r="K97" i="64"/>
  <c r="L54" i="4"/>
  <c r="L62" i="4"/>
  <c r="L61" i="4"/>
  <c r="E17" i="55"/>
  <c r="E16" i="55"/>
  <c r="E17" i="54"/>
  <c r="E16" i="54"/>
  <c r="E17" i="53"/>
  <c r="E16" i="53"/>
  <c r="E17" i="52"/>
  <c r="E16" i="52"/>
  <c r="E17" i="42"/>
  <c r="E16" i="42"/>
  <c r="E17" i="41"/>
  <c r="E16" i="41"/>
  <c r="E17" i="40"/>
  <c r="E16" i="40"/>
  <c r="E17" i="39"/>
  <c r="E16" i="39"/>
  <c r="E17" i="44"/>
  <c r="E16" i="44"/>
  <c r="E17" i="45"/>
  <c r="E16" i="45"/>
  <c r="E17" i="46"/>
  <c r="E16" i="46"/>
  <c r="E17" i="47"/>
  <c r="E16" i="47"/>
  <c r="H21" i="59"/>
  <c r="I21" i="59"/>
  <c r="X55" i="4"/>
  <c r="E17" i="59"/>
  <c r="E16" i="59"/>
  <c r="E15" i="59"/>
  <c r="E14" i="59"/>
  <c r="E13" i="59"/>
  <c r="A1" i="59"/>
  <c r="H21" i="58"/>
  <c r="I21" i="58"/>
  <c r="X53" i="4"/>
  <c r="E17" i="58"/>
  <c r="E16" i="58"/>
  <c r="E15" i="58"/>
  <c r="E14" i="58"/>
  <c r="E13" i="58"/>
  <c r="A1" i="58"/>
  <c r="H21" i="57"/>
  <c r="I21" i="57"/>
  <c r="X50" i="4"/>
  <c r="H20" i="57"/>
  <c r="E17" i="57"/>
  <c r="E16" i="57"/>
  <c r="E15" i="57"/>
  <c r="E14" i="57"/>
  <c r="E13" i="57"/>
  <c r="A1" i="57"/>
  <c r="H21" i="56"/>
  <c r="I21" i="56"/>
  <c r="X47" i="4"/>
  <c r="E17" i="56"/>
  <c r="E16" i="56"/>
  <c r="E15" i="56"/>
  <c r="E14" i="56"/>
  <c r="E13" i="56"/>
  <c r="A1" i="56"/>
  <c r="H21" i="55"/>
  <c r="I21" i="55"/>
  <c r="W55" i="4"/>
  <c r="E15" i="55"/>
  <c r="E14" i="55"/>
  <c r="E13" i="55"/>
  <c r="A1" i="55"/>
  <c r="H21" i="54"/>
  <c r="I21" i="54"/>
  <c r="W53" i="4"/>
  <c r="E15" i="54"/>
  <c r="E14" i="54"/>
  <c r="E13" i="54"/>
  <c r="A1" i="54"/>
  <c r="H21" i="53"/>
  <c r="I21" i="53"/>
  <c r="W50" i="4"/>
  <c r="E15" i="53"/>
  <c r="E14" i="53"/>
  <c r="E13" i="53"/>
  <c r="A1" i="53"/>
  <c r="H21" i="52"/>
  <c r="I21" i="52"/>
  <c r="W47" i="4"/>
  <c r="E15" i="52"/>
  <c r="E14" i="52"/>
  <c r="E13" i="52"/>
  <c r="A1" i="52"/>
  <c r="H21" i="51"/>
  <c r="E17" i="51"/>
  <c r="E16" i="51"/>
  <c r="E15" i="51"/>
  <c r="E14" i="51"/>
  <c r="E13" i="51"/>
  <c r="A1" i="51"/>
  <c r="J20" i="50"/>
  <c r="H21" i="50"/>
  <c r="H20" i="50"/>
  <c r="E17" i="50"/>
  <c r="E16" i="50"/>
  <c r="E15" i="50"/>
  <c r="E14" i="50"/>
  <c r="E13" i="50"/>
  <c r="A1" i="50"/>
  <c r="I21" i="49"/>
  <c r="J21" i="49"/>
  <c r="H21" i="49"/>
  <c r="E17" i="49"/>
  <c r="E16" i="49"/>
  <c r="E15" i="49"/>
  <c r="E14" i="49"/>
  <c r="E13" i="49"/>
  <c r="A1" i="49"/>
  <c r="H21" i="48"/>
  <c r="H20" i="48"/>
  <c r="E17" i="48"/>
  <c r="E16" i="48"/>
  <c r="E15" i="48"/>
  <c r="E14" i="48"/>
  <c r="E13" i="48"/>
  <c r="A1" i="48"/>
  <c r="H20" i="54"/>
  <c r="I20" i="49"/>
  <c r="I20" i="57"/>
  <c r="X49" i="4"/>
  <c r="J20" i="51"/>
  <c r="I20" i="54"/>
  <c r="W52" i="4"/>
  <c r="I20" i="58"/>
  <c r="X52" i="4"/>
  <c r="W71" i="4"/>
  <c r="H20" i="55"/>
  <c r="I20" i="51"/>
  <c r="K21" i="51"/>
  <c r="K55" i="4"/>
  <c r="K21" i="49"/>
  <c r="K50" i="4"/>
  <c r="J20" i="48"/>
  <c r="I20" i="52"/>
  <c r="W46" i="4"/>
  <c r="I20" i="55"/>
  <c r="W54" i="4"/>
  <c r="I20" i="56"/>
  <c r="X46" i="4"/>
  <c r="I20" i="53"/>
  <c r="W49" i="4"/>
  <c r="V71" i="4"/>
  <c r="I20" i="59"/>
  <c r="X54" i="4"/>
  <c r="H20" i="52"/>
  <c r="H20" i="53"/>
  <c r="H20" i="56"/>
  <c r="H20" i="58"/>
  <c r="H20" i="59"/>
  <c r="J20" i="49"/>
  <c r="K21" i="48"/>
  <c r="K47" i="4"/>
  <c r="K21" i="50"/>
  <c r="K53" i="4"/>
  <c r="I20" i="48"/>
  <c r="K20" i="48"/>
  <c r="K46" i="4"/>
  <c r="H20" i="49"/>
  <c r="K20" i="49"/>
  <c r="K49" i="4"/>
  <c r="I20" i="50"/>
  <c r="K20" i="50"/>
  <c r="K52" i="4"/>
  <c r="H20" i="51"/>
  <c r="E15" i="42"/>
  <c r="E14" i="42"/>
  <c r="E13" i="42"/>
  <c r="E15" i="41"/>
  <c r="E14" i="41"/>
  <c r="E13" i="41"/>
  <c r="E15" i="40"/>
  <c r="E14" i="40"/>
  <c r="E13" i="40"/>
  <c r="E15" i="39"/>
  <c r="E14" i="39"/>
  <c r="E13" i="39"/>
  <c r="E17" i="38"/>
  <c r="E16" i="38"/>
  <c r="E15" i="38"/>
  <c r="E14" i="38"/>
  <c r="E13" i="38"/>
  <c r="E17" i="37"/>
  <c r="E16" i="37"/>
  <c r="E15" i="37"/>
  <c r="E14" i="37"/>
  <c r="E13" i="37"/>
  <c r="E17" i="36"/>
  <c r="E16" i="36"/>
  <c r="E15" i="36"/>
  <c r="E14" i="36"/>
  <c r="E13" i="36"/>
  <c r="E17" i="35"/>
  <c r="E16" i="35"/>
  <c r="E15" i="35"/>
  <c r="E14" i="35"/>
  <c r="E13" i="35"/>
  <c r="E17" i="34"/>
  <c r="E16" i="34"/>
  <c r="E15" i="34"/>
  <c r="E14" i="34"/>
  <c r="E13" i="34"/>
  <c r="E17" i="33"/>
  <c r="E16" i="33"/>
  <c r="E15" i="33"/>
  <c r="E14" i="33"/>
  <c r="E13" i="33"/>
  <c r="E17" i="32"/>
  <c r="E16" i="32"/>
  <c r="E15" i="32"/>
  <c r="E14" i="32"/>
  <c r="E13" i="32"/>
  <c r="E17" i="31"/>
  <c r="E16" i="31"/>
  <c r="E15" i="31"/>
  <c r="E14" i="31"/>
  <c r="E13" i="31"/>
  <c r="E15" i="44"/>
  <c r="E14" i="44"/>
  <c r="E13" i="44"/>
  <c r="E15" i="45"/>
  <c r="E14" i="45"/>
  <c r="E13" i="45"/>
  <c r="E15" i="46"/>
  <c r="E14" i="46"/>
  <c r="E13" i="46"/>
  <c r="E15" i="47"/>
  <c r="E14" i="47"/>
  <c r="E13" i="47"/>
  <c r="E17" i="30"/>
  <c r="E16" i="30"/>
  <c r="E15" i="30"/>
  <c r="E14" i="30"/>
  <c r="E13" i="30"/>
  <c r="E17" i="29"/>
  <c r="E16" i="29"/>
  <c r="E15" i="29"/>
  <c r="E14" i="29"/>
  <c r="E13" i="29"/>
  <c r="E17" i="28"/>
  <c r="E16" i="28"/>
  <c r="E15" i="28"/>
  <c r="E14" i="28"/>
  <c r="E13" i="28"/>
  <c r="E17" i="27"/>
  <c r="E16" i="27"/>
  <c r="E15" i="27"/>
  <c r="E14" i="27"/>
  <c r="E13" i="27"/>
  <c r="E17" i="26"/>
  <c r="E16" i="26"/>
  <c r="E15" i="26"/>
  <c r="E14" i="26"/>
  <c r="E13" i="26"/>
  <c r="E17" i="25"/>
  <c r="E16" i="25"/>
  <c r="E15" i="25"/>
  <c r="E14" i="25"/>
  <c r="E13" i="25"/>
  <c r="E17" i="24"/>
  <c r="E16" i="24"/>
  <c r="E15" i="24"/>
  <c r="E14" i="24"/>
  <c r="E13" i="24"/>
  <c r="E17" i="23"/>
  <c r="E16" i="23"/>
  <c r="E15" i="23"/>
  <c r="E14" i="23"/>
  <c r="E13" i="23"/>
  <c r="E17" i="22"/>
  <c r="E16" i="22"/>
  <c r="E15" i="22"/>
  <c r="E14" i="22"/>
  <c r="E13" i="22"/>
  <c r="E17" i="21"/>
  <c r="E16" i="21"/>
  <c r="E15" i="21"/>
  <c r="E14" i="21"/>
  <c r="E13" i="21"/>
  <c r="E17" i="20"/>
  <c r="E16" i="20"/>
  <c r="E15" i="20"/>
  <c r="E14" i="20"/>
  <c r="E13" i="20"/>
  <c r="E17" i="19"/>
  <c r="E16" i="19"/>
  <c r="E15" i="19"/>
  <c r="E14" i="19"/>
  <c r="E13" i="19"/>
  <c r="E17" i="8"/>
  <c r="E16" i="8"/>
  <c r="E15" i="8"/>
  <c r="E14" i="8"/>
  <c r="E13" i="8"/>
  <c r="E17" i="18"/>
  <c r="E16" i="18"/>
  <c r="E15" i="18"/>
  <c r="E14" i="18"/>
  <c r="E13" i="18"/>
  <c r="E17" i="7"/>
  <c r="E16" i="7"/>
  <c r="E15" i="7"/>
  <c r="E14" i="7"/>
  <c r="E13" i="7"/>
  <c r="E17" i="5"/>
  <c r="E16" i="5"/>
  <c r="E15" i="5"/>
  <c r="E14" i="5"/>
  <c r="E13" i="5"/>
  <c r="X62" i="4"/>
  <c r="X71" i="4"/>
  <c r="X63" i="4"/>
  <c r="X64" i="4"/>
  <c r="W62" i="4"/>
  <c r="J97" i="51"/>
  <c r="K61" i="4"/>
  <c r="K20" i="51"/>
  <c r="W63" i="4"/>
  <c r="W64" i="4"/>
  <c r="K97" i="51"/>
  <c r="K54" i="4"/>
  <c r="K62" i="4"/>
  <c r="A1" i="18"/>
  <c r="A1" i="8"/>
  <c r="A1" i="19"/>
  <c r="A1" i="20"/>
  <c r="A1" i="21"/>
  <c r="A1" i="22"/>
  <c r="A1" i="23"/>
  <c r="A1" i="24"/>
  <c r="A1" i="25"/>
  <c r="A1" i="26"/>
  <c r="A1" i="27"/>
  <c r="A1" i="28"/>
  <c r="A1" i="29"/>
  <c r="A1" i="30"/>
  <c r="A1" i="47"/>
  <c r="A1" i="46"/>
  <c r="A1" i="45"/>
  <c r="A1" i="44"/>
  <c r="A1" i="31"/>
  <c r="A1" i="32"/>
  <c r="A1" i="33"/>
  <c r="A1" i="34"/>
  <c r="A1" i="35"/>
  <c r="A1" i="36"/>
  <c r="A1" i="37"/>
  <c r="A1" i="38"/>
  <c r="A1" i="39"/>
  <c r="A1" i="40"/>
  <c r="A1" i="41"/>
  <c r="A1" i="42"/>
  <c r="A1" i="7"/>
  <c r="A1" i="5"/>
  <c r="T71" i="4"/>
  <c r="I71" i="4"/>
  <c r="G71" i="4"/>
  <c r="U71" i="4"/>
  <c r="H71" i="4"/>
  <c r="H21" i="44"/>
  <c r="H21" i="30"/>
  <c r="H21" i="26"/>
  <c r="H20" i="26"/>
  <c r="H21" i="22"/>
  <c r="K21" i="22"/>
  <c r="G55" i="4"/>
  <c r="H21" i="45"/>
  <c r="K21" i="45"/>
  <c r="J53" i="4"/>
  <c r="H21" i="29"/>
  <c r="K21" i="29"/>
  <c r="I53" i="4"/>
  <c r="I20" i="29"/>
  <c r="H21" i="25"/>
  <c r="H21" i="21"/>
  <c r="I21" i="46"/>
  <c r="J21" i="46"/>
  <c r="H21" i="46"/>
  <c r="I21" i="28"/>
  <c r="J21" i="28"/>
  <c r="J20" i="28"/>
  <c r="H21" i="28"/>
  <c r="I21" i="24"/>
  <c r="H21" i="24"/>
  <c r="I20" i="24"/>
  <c r="I21" i="20"/>
  <c r="J21" i="20"/>
  <c r="H21" i="20"/>
  <c r="H21" i="47"/>
  <c r="H20" i="47"/>
  <c r="H21" i="27"/>
  <c r="H21" i="23"/>
  <c r="H21" i="38"/>
  <c r="I21" i="38"/>
  <c r="U55" i="4"/>
  <c r="H21" i="42"/>
  <c r="I21" i="42"/>
  <c r="V55" i="4"/>
  <c r="H21" i="34"/>
  <c r="I21" i="34"/>
  <c r="T55" i="4"/>
  <c r="H21" i="19"/>
  <c r="H21" i="5"/>
  <c r="K21" i="5"/>
  <c r="F47" i="4"/>
  <c r="H21" i="7"/>
  <c r="H21" i="18"/>
  <c r="H21" i="8"/>
  <c r="C17" i="18"/>
  <c r="D97" i="26"/>
  <c r="C17" i="19"/>
  <c r="C43" i="4"/>
  <c r="C42" i="4"/>
  <c r="H21" i="41"/>
  <c r="I21" i="41"/>
  <c r="V53" i="4"/>
  <c r="H21" i="37"/>
  <c r="I21" i="37"/>
  <c r="U53" i="4"/>
  <c r="H21" i="33"/>
  <c r="I21" i="33"/>
  <c r="T53" i="4"/>
  <c r="H21" i="40"/>
  <c r="I21" i="40"/>
  <c r="V50" i="4"/>
  <c r="H21" i="36"/>
  <c r="I21" i="36"/>
  <c r="U50" i="4"/>
  <c r="H21" i="39"/>
  <c r="I21" i="39"/>
  <c r="V47" i="4"/>
  <c r="H21" i="35"/>
  <c r="I21" i="35"/>
  <c r="U47" i="4"/>
  <c r="H21" i="31"/>
  <c r="I21" i="31"/>
  <c r="T47" i="4"/>
  <c r="D76" i="26"/>
  <c r="D70" i="26"/>
  <c r="I21" i="7"/>
  <c r="J21" i="7"/>
  <c r="H21" i="32"/>
  <c r="I21" i="32"/>
  <c r="T50" i="4"/>
  <c r="H20" i="7"/>
  <c r="C14" i="19"/>
  <c r="C15" i="19"/>
  <c r="C13" i="19"/>
  <c r="C14" i="18"/>
  <c r="C15" i="18"/>
  <c r="C13" i="18"/>
  <c r="H20" i="37"/>
  <c r="I20" i="5"/>
  <c r="H20" i="40"/>
  <c r="I20" i="45"/>
  <c r="H20" i="45"/>
  <c r="K21" i="8"/>
  <c r="F55" i="4"/>
  <c r="H20" i="18"/>
  <c r="H20" i="27"/>
  <c r="H20" i="20"/>
  <c r="H20" i="28"/>
  <c r="H20" i="29"/>
  <c r="K20" i="29"/>
  <c r="I52" i="4"/>
  <c r="H20" i="30"/>
  <c r="H20" i="24"/>
  <c r="H20" i="21"/>
  <c r="F71" i="4"/>
  <c r="H20" i="46"/>
  <c r="H20" i="25"/>
  <c r="I20" i="23"/>
  <c r="I20" i="26"/>
  <c r="I20" i="28"/>
  <c r="I20" i="30"/>
  <c r="I20" i="47"/>
  <c r="H20" i="44"/>
  <c r="I20" i="27"/>
  <c r="K21" i="46"/>
  <c r="J50" i="4"/>
  <c r="K20" i="24"/>
  <c r="H49" i="4"/>
  <c r="K21" i="20"/>
  <c r="G50" i="4"/>
  <c r="H20" i="42"/>
  <c r="L63" i="4"/>
  <c r="L64" i="4"/>
  <c r="P63" i="4"/>
  <c r="P64" i="4"/>
  <c r="M63" i="4"/>
  <c r="M64" i="4"/>
  <c r="N63" i="4"/>
  <c r="N64" i="4"/>
  <c r="K63" i="4"/>
  <c r="K64" i="4"/>
  <c r="O63" i="4"/>
  <c r="O64" i="4"/>
  <c r="J21" i="24"/>
  <c r="J20" i="24"/>
  <c r="H20" i="23"/>
  <c r="H20" i="22"/>
  <c r="K21" i="18"/>
  <c r="F53" i="4"/>
  <c r="K21" i="7"/>
  <c r="F50" i="4"/>
  <c r="K21" i="47"/>
  <c r="J47" i="4"/>
  <c r="I20" i="40"/>
  <c r="V49" i="4"/>
  <c r="K20" i="28"/>
  <c r="I49" i="4"/>
  <c r="K20" i="27"/>
  <c r="I46" i="4"/>
  <c r="K21" i="19"/>
  <c r="G47" i="4"/>
  <c r="I20" i="19"/>
  <c r="H20" i="41"/>
  <c r="I20" i="39"/>
  <c r="V46" i="4"/>
  <c r="H20" i="39"/>
  <c r="H20" i="38"/>
  <c r="H20" i="36"/>
  <c r="H20" i="34"/>
  <c r="H20" i="33"/>
  <c r="H20" i="32"/>
  <c r="K21" i="44"/>
  <c r="J55" i="4"/>
  <c r="J20" i="46"/>
  <c r="J20" i="30"/>
  <c r="K21" i="27"/>
  <c r="I47" i="4"/>
  <c r="J20" i="23"/>
  <c r="K20" i="23"/>
  <c r="H46" i="4"/>
  <c r="K21" i="23"/>
  <c r="H47" i="4"/>
  <c r="I20" i="33"/>
  <c r="T52" i="4"/>
  <c r="I20" i="37"/>
  <c r="U52" i="4"/>
  <c r="J20" i="22"/>
  <c r="J20" i="26"/>
  <c r="J20" i="44"/>
  <c r="H20" i="8"/>
  <c r="I20" i="8"/>
  <c r="K20" i="8"/>
  <c r="J20" i="8"/>
  <c r="I20" i="18"/>
  <c r="K20" i="18"/>
  <c r="F52" i="4"/>
  <c r="J20" i="18"/>
  <c r="H20" i="35"/>
  <c r="I20" i="35"/>
  <c r="U46" i="4"/>
  <c r="K20" i="47"/>
  <c r="J46" i="4"/>
  <c r="J20" i="20"/>
  <c r="I20" i="41"/>
  <c r="V52" i="4"/>
  <c r="J20" i="19"/>
  <c r="J20" i="47"/>
  <c r="H20" i="31"/>
  <c r="I20" i="22"/>
  <c r="I20" i="44"/>
  <c r="K20" i="26"/>
  <c r="K20" i="30"/>
  <c r="K21" i="26"/>
  <c r="H55" i="4"/>
  <c r="K21" i="30"/>
  <c r="I55" i="4"/>
  <c r="K20" i="45"/>
  <c r="J52" i="4"/>
  <c r="K21" i="21"/>
  <c r="G53" i="4"/>
  <c r="K21" i="25"/>
  <c r="H53" i="4"/>
  <c r="J20" i="29"/>
  <c r="J20" i="45"/>
  <c r="J20" i="21"/>
  <c r="J20" i="25"/>
  <c r="I20" i="20"/>
  <c r="K20" i="20"/>
  <c r="G49" i="4"/>
  <c r="K21" i="24"/>
  <c r="H50" i="4"/>
  <c r="K21" i="28"/>
  <c r="I50" i="4"/>
  <c r="I20" i="46"/>
  <c r="K20" i="46"/>
  <c r="J49" i="4"/>
  <c r="H20" i="19"/>
  <c r="K20" i="19"/>
  <c r="G46" i="4"/>
  <c r="J20" i="27"/>
  <c r="I20" i="7"/>
  <c r="K20" i="7"/>
  <c r="F49" i="4"/>
  <c r="H20" i="5"/>
  <c r="K20" i="5"/>
  <c r="F46" i="4"/>
  <c r="I20" i="42"/>
  <c r="V54" i="4"/>
  <c r="J20" i="5"/>
  <c r="J20" i="7"/>
  <c r="I20" i="21"/>
  <c r="K20" i="21"/>
  <c r="G52" i="4"/>
  <c r="I20" i="25"/>
  <c r="K20" i="25"/>
  <c r="H52" i="4"/>
  <c r="I20" i="36"/>
  <c r="U49" i="4"/>
  <c r="I20" i="38"/>
  <c r="U54" i="4"/>
  <c r="U62" i="4"/>
  <c r="V62" i="4"/>
  <c r="J97" i="30"/>
  <c r="I61" i="4"/>
  <c r="J97" i="44"/>
  <c r="J61" i="4"/>
  <c r="J97" i="22"/>
  <c r="G61" i="4"/>
  <c r="J97" i="26"/>
  <c r="H61" i="4"/>
  <c r="J97" i="8"/>
  <c r="F61" i="4"/>
  <c r="I20" i="31"/>
  <c r="T46" i="4"/>
  <c r="K20" i="22"/>
  <c r="I20" i="32"/>
  <c r="T49" i="4"/>
  <c r="I20" i="34"/>
  <c r="T54" i="4"/>
  <c r="K20" i="44"/>
  <c r="U63" i="4"/>
  <c r="U64" i="4"/>
  <c r="K97" i="30"/>
  <c r="T62" i="4"/>
  <c r="V63" i="4"/>
  <c r="V64" i="4"/>
  <c r="K97" i="26"/>
  <c r="K97" i="22"/>
  <c r="K97" i="44"/>
  <c r="K97" i="8"/>
  <c r="J54" i="4"/>
  <c r="J62" i="4"/>
  <c r="I54" i="4"/>
  <c r="I62" i="4"/>
  <c r="I63" i="4"/>
  <c r="H54" i="4"/>
  <c r="H62" i="4"/>
  <c r="H63" i="4"/>
  <c r="H64" i="4"/>
  <c r="G54" i="4"/>
  <c r="G62" i="4"/>
  <c r="G63" i="4"/>
  <c r="G64" i="4"/>
  <c r="F54" i="4"/>
  <c r="F62" i="4"/>
  <c r="F63" i="4"/>
  <c r="F64" i="4"/>
  <c r="T63" i="4"/>
  <c r="T64" i="4"/>
  <c r="J63" i="4"/>
  <c r="J64" i="4"/>
  <c r="I64" i="4"/>
  <c r="F65" i="4"/>
  <c r="F66" i="4"/>
  <c r="F67" i="4"/>
  <c r="F68" i="4"/>
</calcChain>
</file>

<file path=xl/sharedStrings.xml><?xml version="1.0" encoding="utf-8"?>
<sst xmlns="http://schemas.openxmlformats.org/spreadsheetml/2006/main" count="4410" uniqueCount="259">
  <si>
    <t>大項目</t>
  </si>
  <si>
    <t>中項目</t>
  </si>
  <si>
    <t>小項目（品名等）</t>
    <rPh sb="0" eb="3">
      <t>ショウコウモク</t>
    </rPh>
    <rPh sb="4" eb="6">
      <t>ヒンメイ</t>
    </rPh>
    <rPh sb="6" eb="7">
      <t>ナド</t>
    </rPh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</si>
  <si>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</si>
  <si>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</si>
  <si>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</si>
  <si>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</si>
  <si>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</si>
  <si>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</si>
  <si>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</si>
  <si>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</si>
  <si>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</si>
  <si>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</si>
  <si>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</si>
  <si>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</si>
  <si>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</si>
  <si>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</si>
  <si>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</si>
  <si>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</si>
  <si>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</si>
  <si>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</si>
  <si>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</si>
  <si>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</si>
  <si>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</si>
  <si>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</si>
  <si>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</si>
  <si>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</si>
  <si>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</si>
  <si>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副題：</t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</si>
  <si>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</si>
  <si>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</si>
  <si>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</si>
  <si>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</si>
  <si>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</si>
  <si>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</si>
  <si>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</si>
  <si>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</si>
  <si>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</si>
  <si>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</si>
  <si>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Ⅰ　物品費</t>
    <rPh sb="2" eb="4">
      <t>ブッピン</t>
    </rPh>
    <rPh sb="4" eb="5">
      <t>ヒ</t>
    </rPh>
    <phoneticPr fontId="5"/>
  </si>
  <si>
    <t>１　設備備品費</t>
    <rPh sb="2" eb="4">
      <t>セツビ</t>
    </rPh>
    <rPh sb="4" eb="7">
      <t>ビヒンヒ</t>
    </rPh>
    <phoneticPr fontId="5"/>
  </si>
  <si>
    <t>２　消耗品費</t>
    <rPh sb="2" eb="4">
      <t>ショウモウ</t>
    </rPh>
    <rPh sb="4" eb="5">
      <t>ヒン</t>
    </rPh>
    <rPh sb="5" eb="6">
      <t>ヒ</t>
    </rPh>
    <phoneticPr fontId="5"/>
  </si>
  <si>
    <t>Ⅱ　人件費・謝金</t>
    <rPh sb="2" eb="5">
      <t>ジンケンヒ</t>
    </rPh>
    <rPh sb="6" eb="8">
      <t>シャキン</t>
    </rPh>
    <phoneticPr fontId="5"/>
  </si>
  <si>
    <t>１　人件費</t>
    <rPh sb="2" eb="5">
      <t>ジンケンヒ</t>
    </rPh>
    <phoneticPr fontId="5"/>
  </si>
  <si>
    <t>２　謝金</t>
    <rPh sb="2" eb="4">
      <t>シャキン</t>
    </rPh>
    <phoneticPr fontId="5"/>
  </si>
  <si>
    <t>Ⅲ　旅費</t>
    <rPh sb="2" eb="4">
      <t>リョヒ</t>
    </rPh>
    <phoneticPr fontId="5"/>
  </si>
  <si>
    <t>１　旅費</t>
    <rPh sb="2" eb="4">
      <t>リョヒ</t>
    </rPh>
    <phoneticPr fontId="5"/>
  </si>
  <si>
    <t>Ⅳ　その他</t>
    <phoneticPr fontId="5"/>
  </si>
  <si>
    <t>１　外注費</t>
    <rPh sb="2" eb="5">
      <t>ガイチュウヒ</t>
    </rPh>
    <phoneticPr fontId="5"/>
  </si>
  <si>
    <t>２　印刷製本費</t>
    <rPh sb="2" eb="4">
      <t>インサツ</t>
    </rPh>
    <rPh sb="4" eb="6">
      <t>セイホン</t>
    </rPh>
    <rPh sb="6" eb="7">
      <t>ヒ</t>
    </rPh>
    <phoneticPr fontId="5"/>
  </si>
  <si>
    <t>３　会議費</t>
    <rPh sb="2" eb="5">
      <t>カイギヒ</t>
    </rPh>
    <phoneticPr fontId="5"/>
  </si>
  <si>
    <t>４　通信運搬費</t>
    <rPh sb="2" eb="4">
      <t>ツウシン</t>
    </rPh>
    <rPh sb="4" eb="7">
      <t>ウンパンヒ</t>
    </rPh>
    <phoneticPr fontId="5"/>
  </si>
  <si>
    <t>５　光熱水料</t>
    <rPh sb="2" eb="4">
      <t>コウネツ</t>
    </rPh>
    <rPh sb="4" eb="5">
      <t>スイ</t>
    </rPh>
    <rPh sb="5" eb="6">
      <t>リョウ</t>
    </rPh>
    <phoneticPr fontId="5"/>
  </si>
  <si>
    <r>
      <t>　　総経費</t>
    </r>
    <r>
      <rPr>
        <sz val="10"/>
        <rFont val="ＭＳ 明朝"/>
        <family val="1"/>
        <charset val="128"/>
      </rPr>
      <t>（Ⅰ＋Ⅱ＋Ⅲ＋Ⅳ＋Ⅴ＋Ⅵ）</t>
    </r>
    <phoneticPr fontId="5"/>
  </si>
  <si>
    <r>
      <t>　　小計</t>
    </r>
    <r>
      <rPr>
        <sz val="10"/>
        <rFont val="ＭＳ 明朝"/>
        <family val="1"/>
        <charset val="128"/>
      </rPr>
      <t>（Ⅰ＋Ⅱ＋Ⅲ＋Ⅳ＋Ⅴ）</t>
    </r>
    <rPh sb="2" eb="4">
      <t>ショウケイ</t>
    </rPh>
    <phoneticPr fontId="2"/>
  </si>
  <si>
    <r>
      <t>　　小計</t>
    </r>
    <r>
      <rPr>
        <sz val="10"/>
        <rFont val="ＭＳ 明朝"/>
        <family val="1"/>
        <charset val="128"/>
      </rPr>
      <t>（Ⅰ＋Ⅱ＋Ⅲ＋Ⅳ）</t>
    </r>
    <rPh sb="2" eb="4">
      <t>ショウケイ</t>
    </rPh>
    <phoneticPr fontId="2"/>
  </si>
  <si>
    <t>積算明細書（Ⅰ　物品費）</t>
    <rPh sb="0" eb="2">
      <t>セキサン</t>
    </rPh>
    <rPh sb="2" eb="5">
      <t>メイサイショ</t>
    </rPh>
    <rPh sb="8" eb="10">
      <t>ブッピン</t>
    </rPh>
    <rPh sb="10" eb="11">
      <t>ヒ</t>
    </rPh>
    <phoneticPr fontId="5"/>
  </si>
  <si>
    <t>積算明細書（Ⅱ　人件費・謝金）</t>
    <rPh sb="0" eb="2">
      <t>セキサン</t>
    </rPh>
    <rPh sb="2" eb="5">
      <t>メイサイショ</t>
    </rPh>
    <rPh sb="8" eb="11">
      <t>ジンケンヒ</t>
    </rPh>
    <rPh sb="12" eb="14">
      <t>シャキン</t>
    </rPh>
    <phoneticPr fontId="5"/>
  </si>
  <si>
    <t>１）</t>
    <phoneticPr fontId="5"/>
  </si>
  <si>
    <t>２）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</si>
  <si>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</si>
  <si>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</si>
  <si>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</si>
  <si>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</si>
  <si>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</si>
  <si>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</si>
  <si>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</si>
  <si>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</si>
  <si>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</si>
  <si>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</si>
  <si>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</si>
  <si>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</si>
  <si>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</si>
  <si>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</si>
  <si>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</si>
  <si>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</si>
  <si>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積算明細書（Ⅲ　旅費）</t>
    <rPh sb="0" eb="2">
      <t>セキサン</t>
    </rPh>
    <rPh sb="2" eb="5">
      <t>メイサイショ</t>
    </rPh>
    <rPh sb="8" eb="9">
      <t>タビ</t>
    </rPh>
    <rPh sb="9" eb="10">
      <t>ヒ</t>
    </rPh>
    <phoneticPr fontId="5"/>
  </si>
  <si>
    <t>積算明細書（Ⅳ　その他）</t>
    <rPh sb="0" eb="2">
      <t>セキサン</t>
    </rPh>
    <rPh sb="2" eb="5">
      <t>メイサイショ</t>
    </rPh>
    <rPh sb="10" eb="11">
      <t>タ</t>
    </rPh>
    <phoneticPr fontId="5"/>
  </si>
  <si>
    <t>２１）</t>
    <phoneticPr fontId="5"/>
  </si>
  <si>
    <t>２２）</t>
    <phoneticPr fontId="5"/>
  </si>
  <si>
    <t>２３）</t>
    <phoneticPr fontId="5"/>
  </si>
  <si>
    <t>２４）</t>
    <phoneticPr fontId="5"/>
  </si>
  <si>
    <t>２５）</t>
    <phoneticPr fontId="5"/>
  </si>
  <si>
    <t>２６）</t>
    <phoneticPr fontId="5"/>
  </si>
  <si>
    <t>２７）</t>
    <phoneticPr fontId="5"/>
  </si>
  <si>
    <t>２８）</t>
    <phoneticPr fontId="5"/>
  </si>
  <si>
    <t>２９）</t>
    <phoneticPr fontId="5"/>
  </si>
  <si>
    <t>３０）</t>
    <phoneticPr fontId="5"/>
  </si>
  <si>
    <t>１０）</t>
    <phoneticPr fontId="5"/>
  </si>
  <si>
    <t>管理番号：</t>
    <rPh sb="0" eb="2">
      <t>カンリ</t>
    </rPh>
    <rPh sb="2" eb="4">
      <t>バンゴウ</t>
    </rPh>
    <phoneticPr fontId="5"/>
  </si>
  <si>
    <t>管理番号</t>
    <rPh sb="0" eb="2">
      <t>カンリ</t>
    </rPh>
    <rPh sb="2" eb="4">
      <t>バンゴウ</t>
    </rPh>
    <phoneticPr fontId="5"/>
  </si>
  <si>
    <t>７）</t>
    <phoneticPr fontId="5"/>
  </si>
  <si>
    <t>８）</t>
    <phoneticPr fontId="5"/>
  </si>
  <si>
    <t>４）</t>
    <phoneticPr fontId="5"/>
  </si>
  <si>
    <t>５）</t>
    <phoneticPr fontId="5"/>
  </si>
  <si>
    <t>３）</t>
    <phoneticPr fontId="5"/>
  </si>
  <si>
    <t>４）</t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</si>
  <si>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</si>
  <si>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</si>
  <si>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</si>
  <si>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</si>
  <si>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</si>
  <si>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</si>
  <si>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</si>
  <si>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</si>
  <si>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</si>
  <si>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</si>
  <si>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</si>
  <si>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</si>
  <si>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</si>
  <si>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</si>
  <si>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</si>
  <si>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</si>
  <si>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</si>
  <si>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</si>
  <si>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</si>
  <si>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</si>
  <si>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２１）</t>
    <phoneticPr fontId="5"/>
  </si>
  <si>
    <t>２２）</t>
    <phoneticPr fontId="5"/>
  </si>
  <si>
    <t>２３）</t>
    <phoneticPr fontId="5"/>
  </si>
  <si>
    <t>２４）</t>
    <phoneticPr fontId="5"/>
  </si>
  <si>
    <t>２５）</t>
    <phoneticPr fontId="5"/>
  </si>
  <si>
    <t>２６）</t>
    <phoneticPr fontId="5"/>
  </si>
  <si>
    <t>２７）</t>
    <phoneticPr fontId="5"/>
  </si>
  <si>
    <t>２８）</t>
    <phoneticPr fontId="5"/>
  </si>
  <si>
    <t>２９）</t>
    <phoneticPr fontId="5"/>
  </si>
  <si>
    <t>３０）</t>
    <phoneticPr fontId="5"/>
  </si>
  <si>
    <t>受託者区分</t>
    <rPh sb="0" eb="3">
      <t>ジュタクシャ</t>
    </rPh>
    <rPh sb="3" eb="5">
      <t>クブン</t>
    </rPh>
    <phoneticPr fontId="5"/>
  </si>
  <si>
    <t>Ⅴ　一般管理費</t>
    <rPh sb="2" eb="4">
      <t>イッパン</t>
    </rPh>
    <rPh sb="4" eb="7">
      <t>カンリヒ</t>
    </rPh>
    <phoneticPr fontId="5"/>
  </si>
  <si>
    <t>備考(メモ）</t>
    <rPh sb="0" eb="2">
      <t>ビコウ</t>
    </rPh>
    <phoneticPr fontId="5"/>
  </si>
  <si>
    <t xml:space="preserve"> </t>
    <phoneticPr fontId="5"/>
  </si>
  <si>
    <t>参考(メモ）</t>
    <rPh sb="0" eb="2">
      <t>サンコウ</t>
    </rPh>
    <phoneticPr fontId="5"/>
  </si>
  <si>
    <t>７　消費税相当額</t>
    <rPh sb="2" eb="5">
      <t>ショウヒゼイ</t>
    </rPh>
    <rPh sb="5" eb="7">
      <t>ソウトウ</t>
    </rPh>
    <rPh sb="7" eb="8">
      <t>ガク</t>
    </rPh>
    <phoneticPr fontId="5"/>
  </si>
  <si>
    <t xml:space="preserve"> </t>
    <phoneticPr fontId="5"/>
  </si>
  <si>
    <t>　　消費税額（内税額）＋消費税相当額</t>
    <rPh sb="7" eb="9">
      <t>ウチゼイ</t>
    </rPh>
    <rPh sb="9" eb="10">
      <t>ガク</t>
    </rPh>
    <rPh sb="12" eb="15">
      <t>ショウヒゼイ</t>
    </rPh>
    <rPh sb="15" eb="17">
      <t>ソウトウ</t>
    </rPh>
    <rPh sb="17" eb="18">
      <t>ガク</t>
    </rPh>
    <phoneticPr fontId="5"/>
  </si>
  <si>
    <t>６　その他(諸経費）</t>
    <rPh sb="6" eb="9">
      <t>ショケイヒ</t>
    </rPh>
    <phoneticPr fontId="5"/>
  </si>
  <si>
    <t>【税抜】</t>
    <phoneticPr fontId="5"/>
  </si>
  <si>
    <t>　　　総  額</t>
    <phoneticPr fontId="5"/>
  </si>
  <si>
    <t>金　額
【税込】</t>
    <rPh sb="0" eb="1">
      <t>キン</t>
    </rPh>
    <rPh sb="2" eb="3">
      <t>ガク</t>
    </rPh>
    <rPh sb="5" eb="7">
      <t>ゼイコミ</t>
    </rPh>
    <phoneticPr fontId="5"/>
  </si>
  <si>
    <t>金額合計</t>
    <phoneticPr fontId="5"/>
  </si>
  <si>
    <t>金額合計</t>
    <phoneticPr fontId="5"/>
  </si>
  <si>
    <t>項　　　目</t>
    <rPh sb="0" eb="1">
      <t>コウ</t>
    </rPh>
    <rPh sb="4" eb="5">
      <t>メ</t>
    </rPh>
    <phoneticPr fontId="5"/>
  </si>
  <si>
    <t>金額合計</t>
    <phoneticPr fontId="5"/>
  </si>
  <si>
    <t>金額合計</t>
    <phoneticPr fontId="5"/>
  </si>
  <si>
    <t>金　額</t>
    <rPh sb="0" eb="1">
      <t>キン</t>
    </rPh>
    <rPh sb="2" eb="3">
      <t>ガク</t>
    </rPh>
    <phoneticPr fontId="5"/>
  </si>
  <si>
    <t>【税込】</t>
    <phoneticPr fontId="5"/>
  </si>
  <si>
    <t>金額合計</t>
  </si>
  <si>
    <t>不・非課税品金額</t>
    <rPh sb="0" eb="1">
      <t>フ</t>
    </rPh>
    <rPh sb="2" eb="3">
      <t>ヒ</t>
    </rPh>
    <rPh sb="3" eb="5">
      <t>カゼイ</t>
    </rPh>
    <rPh sb="5" eb="6">
      <t>ヒン</t>
    </rPh>
    <rPh sb="6" eb="8">
      <t>キンガク</t>
    </rPh>
    <phoneticPr fontId="5"/>
  </si>
  <si>
    <t>【税抜】</t>
    <phoneticPr fontId="5"/>
  </si>
  <si>
    <t>消費税相当額</t>
    <phoneticPr fontId="5"/>
  </si>
  <si>
    <t>不・非課税品金額</t>
  </si>
  <si>
    <t>【税抜】</t>
  </si>
  <si>
    <t>消費税相当額</t>
  </si>
  <si>
    <t>Ⅵ　再委託費</t>
    <phoneticPr fontId="5"/>
  </si>
  <si>
    <t>一般管理費率：</t>
    <phoneticPr fontId="5"/>
  </si>
  <si>
    <t>【税抜】</t>
    <phoneticPr fontId="5"/>
  </si>
  <si>
    <t>消費税相当額</t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</si>
  <si>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</si>
  <si>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</si>
  <si>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</si>
  <si>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</si>
  <si>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</si>
  <si>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</si>
  <si>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</si>
  <si>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</si>
  <si>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</si>
  <si>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</si>
  <si>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</si>
  <si>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</si>
  <si>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</si>
  <si>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</si>
  <si>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</si>
  <si>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</si>
  <si>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</si>
  <si>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</si>
  <si>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</si>
  <si>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</si>
  <si>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［記入要領］</t>
  </si>
  <si>
    <t>項目</t>
    <rPh sb="0" eb="2">
      <t>コウモク</t>
    </rPh>
    <phoneticPr fontId="5"/>
  </si>
  <si>
    <t>金　　　額（円）</t>
    <rPh sb="0" eb="1">
      <t>コン</t>
    </rPh>
    <rPh sb="4" eb="5">
      <t>ガク</t>
    </rPh>
    <rPh sb="6" eb="7">
      <t>エン</t>
    </rPh>
    <phoneticPr fontId="5"/>
  </si>
  <si>
    <t>大項目</t>
    <phoneticPr fontId="5"/>
  </si>
  <si>
    <t>中項目</t>
    <rPh sb="0" eb="1">
      <t>ナカ</t>
    </rPh>
    <rPh sb="1" eb="3">
      <t>コウモク</t>
    </rPh>
    <phoneticPr fontId="5"/>
  </si>
  <si>
    <t>代表者</t>
    <rPh sb="0" eb="2">
      <t>ダイヒョウ</t>
    </rPh>
    <rPh sb="2" eb="3">
      <t>シャ</t>
    </rPh>
    <phoneticPr fontId="5"/>
  </si>
  <si>
    <t>消費税率：</t>
    <rPh sb="0" eb="3">
      <t>ショウヒゼイ</t>
    </rPh>
    <rPh sb="3" eb="4">
      <t>リツ</t>
    </rPh>
    <phoneticPr fontId="5"/>
  </si>
  <si>
    <t>１）</t>
    <phoneticPr fontId="5"/>
  </si>
  <si>
    <t>必要積算経費一覧表【一括契約】【税込用】</t>
    <rPh sb="0" eb="2">
      <t>ヒツヨウ</t>
    </rPh>
    <rPh sb="2" eb="4">
      <t>セキサン</t>
    </rPh>
    <rPh sb="4" eb="6">
      <t>ケイヒ</t>
    </rPh>
    <rPh sb="6" eb="9">
      <t>イチランヒョウ</t>
    </rPh>
    <rPh sb="10" eb="12">
      <t>イッカツ</t>
    </rPh>
    <rPh sb="12" eb="14">
      <t>ケイヤク</t>
    </rPh>
    <rPh sb="16" eb="18">
      <t>ゼイコミ</t>
    </rPh>
    <rPh sb="18" eb="19">
      <t>ヨウ</t>
    </rPh>
    <phoneticPr fontId="5"/>
  </si>
  <si>
    <t>代表者</t>
    <phoneticPr fontId="5"/>
  </si>
  <si>
    <t>メモ</t>
    <phoneticPr fontId="5"/>
  </si>
  <si>
    <t>金　　　額（円）</t>
    <phoneticPr fontId="5"/>
  </si>
  <si>
    <t>課題名：</t>
    <rPh sb="2" eb="3">
      <t>メイ</t>
    </rPh>
    <phoneticPr fontId="5"/>
  </si>
  <si>
    <t>個別課題名：</t>
    <rPh sb="4" eb="5">
      <t>メイ</t>
    </rPh>
    <phoneticPr fontId="5"/>
  </si>
  <si>
    <t>一般管理費率</t>
    <rPh sb="0" eb="2">
      <t>イッパン</t>
    </rPh>
    <rPh sb="2" eb="4">
      <t>カンリ</t>
    </rPh>
    <rPh sb="5" eb="6">
      <t>リツ</t>
    </rPh>
    <phoneticPr fontId="5"/>
  </si>
  <si>
    <t>様式1-1-2（税込）（29-1)</t>
    <rPh sb="0" eb="2">
      <t>ヨウシキ</t>
    </rPh>
    <rPh sb="8" eb="10">
      <t>ゼイコミ</t>
    </rPh>
    <phoneticPr fontId="5"/>
  </si>
  <si>
    <t>改版日：</t>
    <rPh sb="0" eb="2">
      <t>カイハン</t>
    </rPh>
    <rPh sb="2" eb="3">
      <t>ビ</t>
    </rPh>
    <phoneticPr fontId="5"/>
  </si>
  <si>
    <t>シート名</t>
    <rPh sb="3" eb="4">
      <t>メイ</t>
    </rPh>
    <phoneticPr fontId="5"/>
  </si>
  <si>
    <t>代表研究者</t>
    <rPh sb="0" eb="2">
      <t>ダイヒョウ</t>
    </rPh>
    <rPh sb="2" eb="5">
      <t>ケンキュウシャ</t>
    </rPh>
    <phoneticPr fontId="5"/>
  </si>
  <si>
    <t>税込者１</t>
    <rPh sb="0" eb="2">
      <t>ゼイコミ</t>
    </rPh>
    <rPh sb="2" eb="3">
      <t>シャ</t>
    </rPh>
    <phoneticPr fontId="5"/>
  </si>
  <si>
    <t>税込者２</t>
    <rPh sb="0" eb="2">
      <t>ゼイコミ</t>
    </rPh>
    <rPh sb="2" eb="3">
      <t>シャ</t>
    </rPh>
    <phoneticPr fontId="5"/>
  </si>
  <si>
    <t>税込者３</t>
    <rPh sb="0" eb="2">
      <t>ゼイコミ</t>
    </rPh>
    <rPh sb="2" eb="3">
      <t>シャ</t>
    </rPh>
    <phoneticPr fontId="5"/>
  </si>
  <si>
    <t>法人名</t>
    <rPh sb="0" eb="2">
      <t>ホウジン</t>
    </rPh>
    <rPh sb="2" eb="3">
      <t>メイ</t>
    </rPh>
    <phoneticPr fontId="5"/>
  </si>
  <si>
    <t>税込者４</t>
    <rPh sb="0" eb="2">
      <t>ゼイコミ</t>
    </rPh>
    <rPh sb="2" eb="3">
      <t>シャ</t>
    </rPh>
    <phoneticPr fontId="5"/>
  </si>
  <si>
    <t>税込者５</t>
    <rPh sb="0" eb="2">
      <t>ゼイコミ</t>
    </rPh>
    <rPh sb="2" eb="3">
      <t>シャ</t>
    </rPh>
    <phoneticPr fontId="5"/>
  </si>
  <si>
    <t>税込者６</t>
    <rPh sb="0" eb="2">
      <t>ゼイコミ</t>
    </rPh>
    <rPh sb="2" eb="3">
      <t>シャ</t>
    </rPh>
    <phoneticPr fontId="5"/>
  </si>
  <si>
    <t>税込者７</t>
    <rPh sb="0" eb="2">
      <t>ゼイコミ</t>
    </rPh>
    <rPh sb="2" eb="3">
      <t>シャ</t>
    </rPh>
    <phoneticPr fontId="5"/>
  </si>
  <si>
    <t>税込者８</t>
    <rPh sb="0" eb="2">
      <t>ゼイコミ</t>
    </rPh>
    <rPh sb="2" eb="3">
      <t>シャ</t>
    </rPh>
    <phoneticPr fontId="5"/>
  </si>
  <si>
    <t>税込者９</t>
    <rPh sb="0" eb="2">
      <t>ゼイコミ</t>
    </rPh>
    <rPh sb="2" eb="3">
      <t>シャ</t>
    </rPh>
    <phoneticPr fontId="5"/>
  </si>
  <si>
    <t>税込者１０</t>
    <rPh sb="0" eb="2">
      <t>ゼイコミ</t>
    </rPh>
    <rPh sb="2" eb="3">
      <t>シャ</t>
    </rPh>
    <phoneticPr fontId="5"/>
  </si>
  <si>
    <t>研究分担者</t>
    <phoneticPr fontId="5"/>
  </si>
  <si>
    <t>税抜者１</t>
    <rPh sb="0" eb="2">
      <t>ゼイヌキ</t>
    </rPh>
    <rPh sb="2" eb="3">
      <t>シャ</t>
    </rPh>
    <phoneticPr fontId="5"/>
  </si>
  <si>
    <t>税抜者２</t>
    <rPh sb="0" eb="2">
      <t>ゼイヌキ</t>
    </rPh>
    <rPh sb="2" eb="3">
      <t>シャ</t>
    </rPh>
    <phoneticPr fontId="5"/>
  </si>
  <si>
    <t>税抜者３</t>
    <rPh sb="0" eb="2">
      <t>ゼイヌキ</t>
    </rPh>
    <rPh sb="2" eb="3">
      <t>シャ</t>
    </rPh>
    <phoneticPr fontId="5"/>
  </si>
  <si>
    <t>税抜者４</t>
    <rPh sb="0" eb="2">
      <t>ゼイヌキ</t>
    </rPh>
    <rPh sb="2" eb="3">
      <t>シャ</t>
    </rPh>
    <phoneticPr fontId="5"/>
  </si>
  <si>
    <t>税抜者５</t>
    <rPh sb="0" eb="2">
      <t>ゼイヌキ</t>
    </rPh>
    <rPh sb="2" eb="3">
      <t>シャ</t>
    </rPh>
    <phoneticPr fontId="5"/>
  </si>
  <si>
    <t>税抜者６</t>
    <rPh sb="0" eb="2">
      <t>ゼイヌキ</t>
    </rPh>
    <rPh sb="2" eb="3">
      <t>シャ</t>
    </rPh>
    <phoneticPr fontId="5"/>
  </si>
  <si>
    <t>税抜者７</t>
    <rPh sb="0" eb="2">
      <t>ゼイヌキ</t>
    </rPh>
    <rPh sb="2" eb="3">
      <t>シャ</t>
    </rPh>
    <phoneticPr fontId="5"/>
  </si>
  <si>
    <t>税抜者８</t>
    <rPh sb="0" eb="2">
      <t>ゼイヌキ</t>
    </rPh>
    <rPh sb="2" eb="3">
      <t>シャ</t>
    </rPh>
    <phoneticPr fontId="5"/>
  </si>
  <si>
    <t>税抜者９</t>
    <rPh sb="0" eb="2">
      <t>ゼイヌキ</t>
    </rPh>
    <rPh sb="2" eb="3">
      <t>シャ</t>
    </rPh>
    <phoneticPr fontId="5"/>
  </si>
  <si>
    <t>税抜者１０</t>
    <rPh sb="0" eb="2">
      <t>ゼイヌキ</t>
    </rPh>
    <rPh sb="2" eb="3">
      <t>シャ</t>
    </rPh>
    <phoneticPr fontId="5"/>
  </si>
  <si>
    <t>税込者１</t>
    <phoneticPr fontId="5"/>
  </si>
  <si>
    <t>税込者２</t>
    <phoneticPr fontId="5"/>
  </si>
  <si>
    <t>税込者３</t>
    <phoneticPr fontId="5"/>
  </si>
  <si>
    <t>税込者４</t>
    <phoneticPr fontId="5"/>
  </si>
  <si>
    <t>税込者５</t>
    <phoneticPr fontId="5"/>
  </si>
  <si>
    <t>税込者６</t>
    <phoneticPr fontId="5"/>
  </si>
  <si>
    <t>税込者７</t>
    <phoneticPr fontId="5"/>
  </si>
  <si>
    <t>税込者８</t>
    <phoneticPr fontId="5"/>
  </si>
  <si>
    <t>税込者９</t>
    <phoneticPr fontId="5"/>
  </si>
  <si>
    <t>税込者１０</t>
    <phoneticPr fontId="5"/>
  </si>
  <si>
    <t>税抜者１</t>
    <phoneticPr fontId="5"/>
  </si>
  <si>
    <t>税抜者２</t>
    <phoneticPr fontId="5"/>
  </si>
  <si>
    <t>税抜者３</t>
    <phoneticPr fontId="5"/>
  </si>
  <si>
    <t>税抜者４</t>
    <phoneticPr fontId="5"/>
  </si>
  <si>
    <t>税抜者５</t>
    <phoneticPr fontId="5"/>
  </si>
  <si>
    <t>税抜者６</t>
    <phoneticPr fontId="5"/>
  </si>
  <si>
    <t>税抜者７</t>
    <phoneticPr fontId="5"/>
  </si>
  <si>
    <t>税抜者８</t>
    <phoneticPr fontId="5"/>
  </si>
  <si>
    <t>税抜者９</t>
    <phoneticPr fontId="5"/>
  </si>
  <si>
    <t>税抜者１０</t>
    <phoneticPr fontId="5"/>
  </si>
  <si>
    <t>研究開発項目</t>
    <rPh sb="0" eb="2">
      <t>ケンキュウ</t>
    </rPh>
    <rPh sb="2" eb="4">
      <t>カイハツ</t>
    </rPh>
    <rPh sb="4" eb="6">
      <t>コウモク</t>
    </rPh>
    <phoneticPr fontId="5"/>
  </si>
  <si>
    <t>１．水色地/黄色地のセル</t>
    <rPh sb="2" eb="4">
      <t>ミズイロ</t>
    </rPh>
    <rPh sb="4" eb="5">
      <t>チ</t>
    </rPh>
    <rPh sb="6" eb="8">
      <t>キイロ</t>
    </rPh>
    <rPh sb="8" eb="9">
      <t>チ</t>
    </rPh>
    <phoneticPr fontId="2"/>
  </si>
  <si>
    <t>２．大項目単位の金額</t>
    <rPh sb="5" eb="7">
      <t>タンイ</t>
    </rPh>
    <rPh sb="8" eb="10">
      <t>キンガク</t>
    </rPh>
    <phoneticPr fontId="5"/>
  </si>
  <si>
    <t>　　・0版(初版)の大項目単位の金額は、実施計画書別紙１と同一金額としてください。</t>
    <rPh sb="13" eb="15">
      <t>タンイ</t>
    </rPh>
    <rPh sb="16" eb="18">
      <t>キンガク</t>
    </rPh>
    <phoneticPr fontId="5"/>
  </si>
  <si>
    <t>代表研究者：</t>
    <rPh sb="0" eb="2">
      <t>ダイヒョウ</t>
    </rPh>
    <rPh sb="2" eb="5">
      <t>ケンキュウシャ</t>
    </rPh>
    <phoneticPr fontId="5"/>
  </si>
  <si>
    <t>研究分担者：</t>
    <rPh sb="0" eb="2">
      <t>ケンキュウ</t>
    </rPh>
    <rPh sb="2" eb="4">
      <t>ブンタン</t>
    </rPh>
    <rPh sb="4" eb="5">
      <t>シャ</t>
    </rPh>
    <phoneticPr fontId="5"/>
  </si>
  <si>
    <t>○○○○の研究開発</t>
    <phoneticPr fontId="5"/>
  </si>
  <si>
    <t>課題Ｘ　□□□□の研究開発</t>
    <phoneticPr fontId="5"/>
  </si>
  <si>
    <t>△△△△の研究</t>
    <phoneticPr fontId="5"/>
  </si>
  <si>
    <t>　　・水色地のセルのみ必要事項を記入してください。</t>
  </si>
  <si>
    <t>　　・文字入力が不要なセルは空欄にしておいてください。</t>
  </si>
  <si>
    <t>　　・費用欄の金額は０円を含め整数で記入してください。計算式および小数を含む金額を記入しないでください。</t>
  </si>
  <si>
    <t>　　・一般管理費率は小数点第１位までの数値（一般管理費率計算書で提示した率）を記入してください。</t>
  </si>
  <si>
    <t>　　　（注．入力表示は確認のため、小数点第２位までとしています。)</t>
  </si>
  <si>
    <t>１．水色地/黄色地のセル</t>
  </si>
  <si>
    <t>　　・金額欄は、0円を含めて整数で記入してください。（計算式および小数は記入しないでください。）</t>
  </si>
  <si>
    <t>　　・変更時は、前回までの変更箇所を黒字、今回の変更箇所を赤字にしてください。削除箇所は、取り消し線を付記してください。（金額欄を除く）</t>
  </si>
  <si>
    <t>実施内容等</t>
    <rPh sb="0" eb="2">
      <t>ジッシ</t>
    </rPh>
    <rPh sb="2" eb="4">
      <t>ナイヨウ</t>
    </rPh>
    <rPh sb="4" eb="5">
      <t>トウ</t>
    </rPh>
    <phoneticPr fontId="5"/>
  </si>
  <si>
    <t>管理番号：</t>
    <rPh sb="0" eb="2">
      <t>カンリ</t>
    </rPh>
    <rPh sb="2" eb="4">
      <t>バンゴウ</t>
    </rPh>
    <phoneticPr fontId="5"/>
  </si>
  <si>
    <t>２．行の追加・削除と行の高さ調整</t>
    <rPh sb="10" eb="11">
      <t>ギョウ</t>
    </rPh>
    <rPh sb="12" eb="13">
      <t>タカ</t>
    </rPh>
    <rPh sb="14" eb="16">
      <t>チョウセイ</t>
    </rPh>
    <phoneticPr fontId="5"/>
  </si>
  <si>
    <t>　・行を挿入される場合は、中項目の合計金額の計算式が反映される範囲内でお願いします。なお、行を削除することはできません。適宜、行の高さを調整ください。</t>
    <rPh sb="60" eb="62">
      <t>テキギ</t>
    </rPh>
    <rPh sb="63" eb="64">
      <t>ギョウ</t>
    </rPh>
    <rPh sb="65" eb="66">
      <t>タカ</t>
    </rPh>
    <rPh sb="68" eb="70">
      <t>チョウセイ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</si>
</sst>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%"/>
    <numFmt numFmtId="178" formatCode="0#"/>
    <numFmt numFmtId="179" formatCode="#,##0_);[Red]\(#,##0\)"/>
    <numFmt numFmtId="180" formatCode="\(#,###\)"/>
    <numFmt numFmtId="181" formatCode="[$-411]ggge&quot;年&quot;m&quot;月&quot;d&quot;日&quot;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HG創英角ｺﾞｼｯｸUB"/>
      <family val="3"/>
      <charset val="128"/>
    </font>
    <font>
      <sz val="10"/>
      <color theme="0"/>
      <name val="ＭＳ 明朝"/>
      <family val="1"/>
      <charset val="128"/>
    </font>
    <font>
      <sz val="10"/>
      <color theme="0"/>
      <name val="ＭＳ Ｐ明朝"/>
      <family val="1"/>
      <charset val="128"/>
    </font>
    <font>
      <sz val="10"/>
      <color theme="4"/>
      <name val="ＭＳ 明朝"/>
      <family val="1"/>
      <charset val="128"/>
    </font>
    <font>
      <sz val="10"/>
      <color rgb="FF0000FF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464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176" fontId="3" fillId="2" borderId="3" xfId="2" applyNumberFormat="1" applyFont="1" applyFill="1" applyBorder="1" applyAlignment="1">
      <alignment vertical="center"/>
    </xf>
    <xf numFmtId="176" fontId="3" fillId="0" borderId="0" xfId="2" quotePrefix="1" applyNumberFormat="1" applyFont="1" applyFill="1" applyBorder="1" applyAlignment="1">
      <alignment horizontal="center" vertical="center"/>
    </xf>
    <xf numFmtId="176" fontId="3" fillId="0" borderId="0" xfId="2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Border="1" applyAlignment="1">
      <alignment horizontal="right" vertical="center"/>
    </xf>
    <xf numFmtId="176" fontId="3" fillId="2" borderId="4" xfId="2" applyNumberFormat="1" applyFont="1" applyFill="1" applyBorder="1" applyAlignment="1">
      <alignment vertical="center"/>
    </xf>
    <xf numFmtId="176" fontId="3" fillId="2" borderId="5" xfId="2" applyNumberFormat="1" applyFont="1" applyFill="1" applyBorder="1" applyAlignment="1">
      <alignment vertical="center"/>
    </xf>
    <xf numFmtId="176" fontId="3" fillId="2" borderId="6" xfId="2" applyNumberFormat="1" applyFont="1" applyFill="1" applyBorder="1" applyAlignment="1">
      <alignment vertical="center"/>
    </xf>
    <xf numFmtId="176" fontId="3" fillId="2" borderId="7" xfId="2" applyNumberFormat="1" applyFont="1" applyFill="1" applyBorder="1" applyAlignment="1">
      <alignment vertical="center"/>
    </xf>
    <xf numFmtId="0" fontId="11" fillId="2" borderId="8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2" borderId="9" xfId="2" applyFont="1" applyFill="1" applyBorder="1" applyAlignment="1">
      <alignment horizontal="center" vertical="center" wrapText="1"/>
    </xf>
    <xf numFmtId="176" fontId="3" fillId="2" borderId="10" xfId="2" applyNumberFormat="1" applyFont="1" applyFill="1" applyBorder="1" applyAlignment="1">
      <alignment vertical="center"/>
    </xf>
    <xf numFmtId="176" fontId="3" fillId="2" borderId="11" xfId="2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3" fillId="2" borderId="15" xfId="2" applyNumberFormat="1" applyFont="1" applyFill="1" applyBorder="1" applyAlignment="1">
      <alignment vertical="center"/>
    </xf>
    <xf numFmtId="176" fontId="3" fillId="2" borderId="16" xfId="2" applyNumberFormat="1" applyFont="1" applyFill="1" applyBorder="1" applyAlignment="1">
      <alignment vertical="center"/>
    </xf>
    <xf numFmtId="0" fontId="11" fillId="2" borderId="18" xfId="2" applyFont="1" applyFill="1" applyBorder="1" applyAlignment="1">
      <alignment horizontal="center" vertical="center" wrapText="1"/>
    </xf>
    <xf numFmtId="0" fontId="11" fillId="2" borderId="19" xfId="2" applyFont="1" applyFill="1" applyBorder="1" applyAlignment="1">
      <alignment horizontal="center" vertical="center" wrapText="1"/>
    </xf>
    <xf numFmtId="176" fontId="3" fillId="2" borderId="20" xfId="2" applyNumberFormat="1" applyFont="1" applyFill="1" applyBorder="1" applyAlignment="1">
      <alignment vertical="center"/>
    </xf>
    <xf numFmtId="176" fontId="3" fillId="2" borderId="21" xfId="2" applyNumberFormat="1" applyFont="1" applyFill="1" applyBorder="1" applyAlignment="1">
      <alignment vertical="center"/>
    </xf>
    <xf numFmtId="176" fontId="3" fillId="2" borderId="22" xfId="2" applyNumberFormat="1" applyFont="1" applyFill="1" applyBorder="1" applyAlignment="1">
      <alignment vertical="center"/>
    </xf>
    <xf numFmtId="176" fontId="3" fillId="2" borderId="23" xfId="2" applyNumberFormat="1" applyFont="1" applyFill="1" applyBorder="1" applyAlignment="1">
      <alignment vertical="center"/>
    </xf>
    <xf numFmtId="0" fontId="4" fillId="2" borderId="24" xfId="2" applyFont="1" applyFill="1" applyBorder="1" applyAlignment="1">
      <alignment vertical="center"/>
    </xf>
    <xf numFmtId="176" fontId="3" fillId="2" borderId="26" xfId="2" applyNumberFormat="1" applyFont="1" applyFill="1" applyBorder="1" applyAlignment="1">
      <alignment vertical="center"/>
    </xf>
    <xf numFmtId="176" fontId="3" fillId="2" borderId="27" xfId="2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2" applyFont="1" applyAlignment="1" applyProtection="1">
      <alignment vertical="center"/>
    </xf>
    <xf numFmtId="0" fontId="6" fillId="0" borderId="30" xfId="2" applyFont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center" vertical="center"/>
    </xf>
    <xf numFmtId="0" fontId="6" fillId="0" borderId="32" xfId="2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vertical="center"/>
    </xf>
    <xf numFmtId="0" fontId="6" fillId="0" borderId="45" xfId="2" applyFont="1" applyBorder="1" applyAlignment="1" applyProtection="1">
      <alignment vertical="center"/>
    </xf>
    <xf numFmtId="0" fontId="6" fillId="0" borderId="54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horizontal="right" vertical="center"/>
    </xf>
    <xf numFmtId="0" fontId="6" fillId="0" borderId="58" xfId="2" applyFont="1" applyBorder="1" applyAlignment="1" applyProtection="1">
      <alignment vertical="center"/>
    </xf>
    <xf numFmtId="0" fontId="6" fillId="0" borderId="54" xfId="2" applyFont="1" applyBorder="1" applyAlignment="1" applyProtection="1">
      <alignment horizontal="center" vertical="center"/>
    </xf>
    <xf numFmtId="0" fontId="6" fillId="0" borderId="60" xfId="2" applyFont="1" applyBorder="1" applyAlignment="1" applyProtection="1">
      <alignment horizontal="center" vertical="center"/>
    </xf>
    <xf numFmtId="0" fontId="6" fillId="0" borderId="8" xfId="2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177" fontId="13" fillId="0" borderId="62" xfId="2" applyNumberFormat="1" applyFont="1" applyFill="1" applyBorder="1" applyAlignment="1">
      <alignment horizontal="center" vertical="center"/>
    </xf>
    <xf numFmtId="176" fontId="6" fillId="2" borderId="63" xfId="2" applyNumberFormat="1" applyFont="1" applyFill="1" applyBorder="1" applyAlignment="1" applyProtection="1">
      <alignment vertical="center"/>
    </xf>
    <xf numFmtId="176" fontId="6" fillId="2" borderId="64" xfId="2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6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1" xfId="0" applyFont="1" applyFill="1" applyBorder="1" applyAlignment="1" applyProtection="1">
      <alignment horizontal="left" vertical="center"/>
    </xf>
    <xf numFmtId="176" fontId="7" fillId="2" borderId="65" xfId="2" applyNumberFormat="1" applyFont="1" applyFill="1" applyBorder="1" applyAlignment="1" applyProtection="1">
      <alignment vertical="center"/>
    </xf>
    <xf numFmtId="176" fontId="7" fillId="2" borderId="66" xfId="2" applyNumberFormat="1" applyFont="1" applyFill="1" applyBorder="1" applyAlignment="1" applyProtection="1">
      <alignment vertical="center"/>
    </xf>
    <xf numFmtId="0" fontId="7" fillId="0" borderId="67" xfId="2" applyFont="1" applyBorder="1" applyAlignment="1" applyProtection="1">
      <alignment horizontal="center" vertical="center"/>
    </xf>
    <xf numFmtId="0" fontId="3" fillId="0" borderId="45" xfId="2" applyFont="1" applyBorder="1" applyAlignment="1">
      <alignment vertical="center"/>
    </xf>
    <xf numFmtId="0" fontId="3" fillId="0" borderId="68" xfId="2" applyFont="1" applyBorder="1" applyAlignment="1">
      <alignment vertical="center"/>
    </xf>
    <xf numFmtId="176" fontId="3" fillId="2" borderId="42" xfId="2" applyNumberFormat="1" applyFont="1" applyFill="1" applyBorder="1" applyAlignment="1">
      <alignment vertical="center"/>
    </xf>
    <xf numFmtId="176" fontId="3" fillId="2" borderId="69" xfId="2" applyNumberFormat="1" applyFont="1" applyFill="1" applyBorder="1" applyAlignment="1">
      <alignment vertical="center"/>
    </xf>
    <xf numFmtId="176" fontId="3" fillId="2" borderId="70" xfId="2" applyNumberFormat="1" applyFont="1" applyFill="1" applyBorder="1" applyAlignment="1">
      <alignment vertical="center"/>
    </xf>
    <xf numFmtId="176" fontId="3" fillId="2" borderId="71" xfId="2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2" borderId="72" xfId="2" applyFont="1" applyFill="1" applyBorder="1" applyAlignment="1">
      <alignment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178" fontId="11" fillId="2" borderId="4" xfId="2" applyNumberFormat="1" applyFont="1" applyFill="1" applyBorder="1" applyAlignment="1">
      <alignment horizontal="center" vertical="center" wrapText="1"/>
    </xf>
    <xf numFmtId="178" fontId="11" fillId="2" borderId="75" xfId="2" applyNumberFormat="1" applyFont="1" applyFill="1" applyBorder="1" applyAlignment="1">
      <alignment horizontal="center" vertical="center" wrapText="1"/>
    </xf>
    <xf numFmtId="178" fontId="11" fillId="2" borderId="27" xfId="2" applyNumberFormat="1" applyFont="1" applyFill="1" applyBorder="1" applyAlignment="1">
      <alignment horizontal="center" vertical="center" wrapText="1"/>
    </xf>
    <xf numFmtId="178" fontId="11" fillId="2" borderId="26" xfId="2" applyNumberFormat="1" applyFont="1" applyFill="1" applyBorder="1" applyAlignment="1">
      <alignment horizontal="center" vertical="center" wrapText="1"/>
    </xf>
    <xf numFmtId="176" fontId="14" fillId="2" borderId="76" xfId="2" applyNumberFormat="1" applyFont="1" applyFill="1" applyBorder="1" applyAlignment="1">
      <alignment vertical="center"/>
    </xf>
    <xf numFmtId="176" fontId="14" fillId="2" borderId="77" xfId="2" applyNumberFormat="1" applyFont="1" applyFill="1" applyBorder="1" applyAlignment="1">
      <alignment vertical="center"/>
    </xf>
    <xf numFmtId="176" fontId="14" fillId="2" borderId="73" xfId="2" applyNumberFormat="1" applyFont="1" applyFill="1" applyBorder="1" applyAlignment="1">
      <alignment vertical="center"/>
    </xf>
    <xf numFmtId="176" fontId="14" fillId="2" borderId="22" xfId="2" applyNumberFormat="1" applyFont="1" applyFill="1" applyBorder="1" applyAlignment="1">
      <alignment vertical="center"/>
    </xf>
    <xf numFmtId="176" fontId="14" fillId="2" borderId="6" xfId="2" applyNumberFormat="1" applyFont="1" applyFill="1" applyBorder="1" applyAlignment="1">
      <alignment vertical="center"/>
    </xf>
    <xf numFmtId="176" fontId="14" fillId="2" borderId="78" xfId="2" applyNumberFormat="1" applyFont="1" applyFill="1" applyBorder="1" applyAlignment="1">
      <alignment vertical="center"/>
    </xf>
    <xf numFmtId="176" fontId="6" fillId="2" borderId="67" xfId="2" applyNumberFormat="1" applyFont="1" applyFill="1" applyBorder="1" applyAlignment="1" applyProtection="1">
      <alignment vertical="center"/>
    </xf>
    <xf numFmtId="176" fontId="6" fillId="2" borderId="79" xfId="2" applyNumberFormat="1" applyFont="1" applyFill="1" applyBorder="1" applyAlignment="1" applyProtection="1">
      <alignment vertical="center"/>
    </xf>
    <xf numFmtId="176" fontId="6" fillId="2" borderId="80" xfId="2" applyNumberFormat="1" applyFont="1" applyFill="1" applyBorder="1" applyAlignment="1" applyProtection="1">
      <alignment vertical="center"/>
    </xf>
    <xf numFmtId="176" fontId="6" fillId="2" borderId="81" xfId="2" applyNumberFormat="1" applyFont="1" applyFill="1" applyBorder="1" applyAlignment="1" applyProtection="1">
      <alignment vertical="center"/>
    </xf>
    <xf numFmtId="176" fontId="6" fillId="2" borderId="82" xfId="2" applyNumberFormat="1" applyFont="1" applyFill="1" applyBorder="1" applyAlignment="1" applyProtection="1">
      <alignment vertical="center"/>
    </xf>
    <xf numFmtId="176" fontId="6" fillId="2" borderId="83" xfId="2" applyNumberFormat="1" applyFont="1" applyFill="1" applyBorder="1" applyAlignment="1" applyProtection="1">
      <alignment vertical="center"/>
    </xf>
    <xf numFmtId="176" fontId="6" fillId="2" borderId="90" xfId="2" applyNumberFormat="1" applyFont="1" applyFill="1" applyBorder="1" applyAlignment="1" applyProtection="1">
      <alignment vertical="center"/>
    </xf>
    <xf numFmtId="176" fontId="6" fillId="2" borderId="91" xfId="2" applyNumberFormat="1" applyFont="1" applyFill="1" applyBorder="1" applyAlignment="1" applyProtection="1">
      <alignment vertical="center"/>
    </xf>
    <xf numFmtId="0" fontId="6" fillId="0" borderId="60" xfId="0" applyFont="1" applyBorder="1" applyAlignment="1" applyProtection="1">
      <alignment horizontal="center" vertical="center" wrapText="1"/>
    </xf>
    <xf numFmtId="176" fontId="6" fillId="2" borderId="92" xfId="2" applyNumberFormat="1" applyFont="1" applyFill="1" applyBorder="1" applyAlignment="1" applyProtection="1">
      <alignment vertical="center"/>
    </xf>
    <xf numFmtId="176" fontId="6" fillId="2" borderId="34" xfId="2" applyNumberFormat="1" applyFont="1" applyFill="1" applyBorder="1" applyAlignment="1" applyProtection="1">
      <alignment vertical="center"/>
    </xf>
    <xf numFmtId="176" fontId="6" fillId="2" borderId="93" xfId="2" applyNumberFormat="1" applyFont="1" applyFill="1" applyBorder="1" applyAlignment="1" applyProtection="1">
      <alignment vertical="center"/>
    </xf>
    <xf numFmtId="176" fontId="6" fillId="2" borderId="94" xfId="2" applyNumberFormat="1" applyFont="1" applyFill="1" applyBorder="1" applyAlignment="1" applyProtection="1">
      <alignment vertical="center"/>
    </xf>
    <xf numFmtId="176" fontId="6" fillId="2" borderId="95" xfId="2" applyNumberFormat="1" applyFont="1" applyFill="1" applyBorder="1" applyAlignment="1" applyProtection="1">
      <alignment vertical="center"/>
    </xf>
    <xf numFmtId="176" fontId="6" fillId="2" borderId="25" xfId="2" applyNumberFormat="1" applyFont="1" applyFill="1" applyBorder="1" applyAlignment="1" applyProtection="1">
      <alignment vertical="center"/>
    </xf>
    <xf numFmtId="176" fontId="6" fillId="2" borderId="97" xfId="2" applyNumberFormat="1" applyFont="1" applyFill="1" applyBorder="1" applyAlignment="1" applyProtection="1">
      <alignment vertical="center"/>
    </xf>
    <xf numFmtId="179" fontId="6" fillId="2" borderId="99" xfId="2" applyNumberFormat="1" applyFont="1" applyFill="1" applyBorder="1" applyAlignment="1" applyProtection="1">
      <alignment vertical="center"/>
    </xf>
    <xf numFmtId="179" fontId="7" fillId="2" borderId="99" xfId="2" applyNumberFormat="1" applyFont="1" applyFill="1" applyBorder="1" applyAlignment="1" applyProtection="1">
      <alignment vertical="center"/>
    </xf>
    <xf numFmtId="179" fontId="6" fillId="2" borderId="100" xfId="2" applyNumberFormat="1" applyFont="1" applyFill="1" applyBorder="1" applyAlignment="1" applyProtection="1">
      <alignment vertical="center"/>
    </xf>
    <xf numFmtId="179" fontId="7" fillId="2" borderId="100" xfId="2" applyNumberFormat="1" applyFont="1" applyFill="1" applyBorder="1" applyAlignment="1" applyProtection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Alignment="1">
      <alignment horizontal="left" vertical="center"/>
    </xf>
    <xf numFmtId="0" fontId="6" fillId="0" borderId="102" xfId="2" applyFont="1" applyBorder="1" applyAlignment="1" applyProtection="1">
      <alignment horizontal="center" vertical="center" wrapText="1"/>
    </xf>
    <xf numFmtId="0" fontId="6" fillId="0" borderId="103" xfId="2" applyFont="1" applyBorder="1" applyAlignment="1" applyProtection="1">
      <alignment horizontal="center" vertical="center" shrinkToFit="1"/>
    </xf>
    <xf numFmtId="0" fontId="15" fillId="0" borderId="67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 wrapText="1"/>
    </xf>
    <xf numFmtId="0" fontId="11" fillId="2" borderId="106" xfId="2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78" fontId="11" fillId="2" borderId="3" xfId="2" applyNumberFormat="1" applyFont="1" applyFill="1" applyBorder="1" applyAlignment="1">
      <alignment horizontal="center" vertical="center" wrapText="1"/>
    </xf>
    <xf numFmtId="0" fontId="11" fillId="2" borderId="79" xfId="2" applyFont="1" applyFill="1" applyBorder="1" applyAlignment="1">
      <alignment horizontal="center" vertical="center" wrapText="1"/>
    </xf>
    <xf numFmtId="176" fontId="14" fillId="2" borderId="107" xfId="2" applyNumberFormat="1" applyFont="1" applyFill="1" applyBorder="1" applyAlignment="1">
      <alignment vertical="center"/>
    </xf>
    <xf numFmtId="176" fontId="3" fillId="2" borderId="105" xfId="2" applyNumberFormat="1" applyFont="1" applyFill="1" applyBorder="1" applyAlignment="1">
      <alignment vertical="center"/>
    </xf>
    <xf numFmtId="176" fontId="3" fillId="2" borderId="108" xfId="2" applyNumberFormat="1" applyFont="1" applyFill="1" applyBorder="1" applyAlignment="1">
      <alignment vertical="center"/>
    </xf>
    <xf numFmtId="176" fontId="14" fillId="2" borderId="109" xfId="2" applyNumberFormat="1" applyFont="1" applyFill="1" applyBorder="1" applyAlignment="1">
      <alignment vertical="center"/>
    </xf>
    <xf numFmtId="176" fontId="3" fillId="2" borderId="110" xfId="2" applyNumberFormat="1" applyFont="1" applyFill="1" applyBorder="1" applyAlignment="1">
      <alignment vertical="center"/>
    </xf>
    <xf numFmtId="176" fontId="3" fillId="2" borderId="111" xfId="2" applyNumberFormat="1" applyFont="1" applyFill="1" applyBorder="1" applyAlignment="1">
      <alignment vertical="center"/>
    </xf>
    <xf numFmtId="176" fontId="3" fillId="2" borderId="112" xfId="2" applyNumberFormat="1" applyFont="1" applyFill="1" applyBorder="1" applyAlignment="1">
      <alignment vertical="center"/>
    </xf>
    <xf numFmtId="176" fontId="3" fillId="2" borderId="114" xfId="2" applyNumberFormat="1" applyFont="1" applyFill="1" applyBorder="1" applyAlignment="1">
      <alignment vertical="center"/>
    </xf>
    <xf numFmtId="176" fontId="14" fillId="2" borderId="115" xfId="2" applyNumberFormat="1" applyFont="1" applyFill="1" applyBorder="1" applyAlignment="1">
      <alignment vertical="center"/>
    </xf>
    <xf numFmtId="176" fontId="14" fillId="2" borderId="116" xfId="2" applyNumberFormat="1" applyFont="1" applyFill="1" applyBorder="1" applyAlignment="1">
      <alignment vertical="center"/>
    </xf>
    <xf numFmtId="176" fontId="3" fillId="2" borderId="117" xfId="2" applyNumberFormat="1" applyFont="1" applyFill="1" applyBorder="1" applyAlignment="1">
      <alignment vertical="center"/>
    </xf>
    <xf numFmtId="176" fontId="3" fillId="2" borderId="118" xfId="2" applyNumberFormat="1" applyFont="1" applyFill="1" applyBorder="1" applyAlignment="1">
      <alignment vertical="center"/>
    </xf>
    <xf numFmtId="176" fontId="3" fillId="2" borderId="119" xfId="2" applyNumberFormat="1" applyFont="1" applyFill="1" applyBorder="1" applyAlignment="1">
      <alignment vertical="center"/>
    </xf>
    <xf numFmtId="10" fontId="4" fillId="2" borderId="90" xfId="2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176" fontId="6" fillId="4" borderId="24" xfId="2" applyNumberFormat="1" applyFont="1" applyFill="1" applyBorder="1" applyAlignment="1" applyProtection="1">
      <alignment vertical="center"/>
    </xf>
    <xf numFmtId="176" fontId="6" fillId="4" borderId="87" xfId="2" applyNumberFormat="1" applyFont="1" applyFill="1" applyBorder="1" applyAlignment="1" applyProtection="1">
      <alignment vertical="center"/>
    </xf>
    <xf numFmtId="176" fontId="6" fillId="4" borderId="88" xfId="2" applyNumberFormat="1" applyFont="1" applyFill="1" applyBorder="1" applyAlignment="1" applyProtection="1">
      <alignment vertical="center"/>
    </xf>
    <xf numFmtId="0" fontId="17" fillId="0" borderId="61" xfId="0" applyFont="1" applyFill="1" applyBorder="1" applyAlignment="1" applyProtection="1">
      <alignment vertical="center"/>
    </xf>
    <xf numFmtId="0" fontId="18" fillId="0" borderId="61" xfId="0" applyFont="1" applyFill="1" applyBorder="1" applyAlignment="1" applyProtection="1">
      <alignment vertical="center"/>
    </xf>
    <xf numFmtId="0" fontId="6" fillId="0" borderId="123" xfId="0" applyFont="1" applyBorder="1" applyAlignment="1">
      <alignment horizontal="center" vertical="center" wrapText="1"/>
    </xf>
    <xf numFmtId="176" fontId="14" fillId="2" borderId="3" xfId="2" applyNumberFormat="1" applyFont="1" applyFill="1" applyBorder="1" applyAlignment="1">
      <alignment vertical="center"/>
    </xf>
    <xf numFmtId="176" fontId="14" fillId="2" borderId="79" xfId="2" applyNumberFormat="1" applyFont="1" applyFill="1" applyBorder="1" applyAlignment="1">
      <alignment vertical="center"/>
    </xf>
    <xf numFmtId="176" fontId="14" fillId="5" borderId="114" xfId="2" applyNumberFormat="1" applyFont="1" applyFill="1" applyBorder="1" applyAlignment="1">
      <alignment vertical="center"/>
    </xf>
    <xf numFmtId="176" fontId="14" fillId="5" borderId="125" xfId="2" applyNumberFormat="1" applyFont="1" applyFill="1" applyBorder="1" applyAlignment="1">
      <alignment vertical="center"/>
    </xf>
    <xf numFmtId="176" fontId="14" fillId="5" borderId="32" xfId="2" applyNumberFormat="1" applyFont="1" applyFill="1" applyBorder="1" applyAlignment="1">
      <alignment vertical="center"/>
    </xf>
    <xf numFmtId="176" fontId="14" fillId="5" borderId="126" xfId="2" applyNumberFormat="1" applyFont="1" applyFill="1" applyBorder="1" applyAlignment="1">
      <alignment vertical="center"/>
    </xf>
    <xf numFmtId="176" fontId="14" fillId="5" borderId="127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 wrapText="1"/>
    </xf>
    <xf numFmtId="0" fontId="3" fillId="0" borderId="128" xfId="2" applyFont="1" applyBorder="1" applyAlignment="1">
      <alignment horizontal="center" vertical="center"/>
    </xf>
    <xf numFmtId="178" fontId="10" fillId="2" borderId="0" xfId="0" applyNumberFormat="1" applyFont="1" applyFill="1" applyBorder="1" applyAlignment="1" applyProtection="1">
      <alignment horizontal="left" vertical="center"/>
    </xf>
    <xf numFmtId="0" fontId="3" fillId="0" borderId="129" xfId="2" applyFont="1" applyFill="1" applyBorder="1" applyAlignment="1">
      <alignment vertical="center"/>
    </xf>
    <xf numFmtId="0" fontId="3" fillId="0" borderId="52" xfId="2" applyFont="1" applyFill="1" applyBorder="1" applyAlignment="1">
      <alignment vertical="center"/>
    </xf>
    <xf numFmtId="180" fontId="3" fillId="4" borderId="114" xfId="2" applyNumberFormat="1" applyFont="1" applyFill="1" applyBorder="1" applyAlignment="1">
      <alignment vertical="center"/>
    </xf>
    <xf numFmtId="176" fontId="14" fillId="2" borderId="13" xfId="2" applyNumberFormat="1" applyFont="1" applyFill="1" applyBorder="1" applyAlignment="1">
      <alignment vertical="center"/>
    </xf>
    <xf numFmtId="176" fontId="14" fillId="2" borderId="14" xfId="2" applyNumberFormat="1" applyFont="1" applyFill="1" applyBorder="1" applyAlignment="1">
      <alignment vertical="center"/>
    </xf>
    <xf numFmtId="176" fontId="14" fillId="2" borderId="154" xfId="2" applyNumberFormat="1" applyFont="1" applyFill="1" applyBorder="1" applyAlignment="1">
      <alignment vertical="center"/>
    </xf>
    <xf numFmtId="176" fontId="3" fillId="2" borderId="155" xfId="2" applyNumberFormat="1" applyFont="1" applyFill="1" applyBorder="1" applyAlignment="1">
      <alignment vertical="center"/>
    </xf>
    <xf numFmtId="0" fontId="6" fillId="3" borderId="36" xfId="2" applyFont="1" applyFill="1" applyBorder="1" applyAlignment="1" applyProtection="1">
      <alignment horizontal="right" vertical="center"/>
      <protection locked="0"/>
    </xf>
    <xf numFmtId="176" fontId="6" fillId="3" borderId="86" xfId="2" applyNumberFormat="1" applyFont="1" applyFill="1" applyBorder="1" applyAlignment="1" applyProtection="1">
      <alignment vertical="center"/>
      <protection locked="0"/>
    </xf>
    <xf numFmtId="0" fontId="6" fillId="3" borderId="39" xfId="2" applyFont="1" applyFill="1" applyBorder="1" applyAlignment="1" applyProtection="1">
      <alignment horizontal="right" vertical="center"/>
      <protection locked="0"/>
    </xf>
    <xf numFmtId="0" fontId="6" fillId="3" borderId="7" xfId="2" applyFont="1" applyFill="1" applyBorder="1" applyAlignment="1" applyProtection="1">
      <alignment vertical="center" wrapText="1"/>
      <protection locked="0"/>
    </xf>
    <xf numFmtId="0" fontId="6" fillId="3" borderId="29" xfId="2" applyFont="1" applyFill="1" applyBorder="1" applyAlignment="1" applyProtection="1">
      <alignment vertical="center" wrapText="1"/>
      <protection locked="0"/>
    </xf>
    <xf numFmtId="176" fontId="6" fillId="3" borderId="87" xfId="2" applyNumberFormat="1" applyFont="1" applyFill="1" applyBorder="1" applyAlignment="1" applyProtection="1">
      <alignment vertical="center"/>
      <protection locked="0"/>
    </xf>
    <xf numFmtId="0" fontId="6" fillId="3" borderId="28" xfId="2" applyFont="1" applyFill="1" applyBorder="1" applyAlignment="1" applyProtection="1">
      <alignment vertical="center" wrapText="1"/>
      <protection locked="0"/>
    </xf>
    <xf numFmtId="176" fontId="6" fillId="3" borderId="84" xfId="2" applyNumberFormat="1" applyFont="1" applyFill="1" applyBorder="1" applyAlignment="1" applyProtection="1">
      <alignment vertical="center"/>
      <protection locked="0"/>
    </xf>
    <xf numFmtId="0" fontId="6" fillId="3" borderId="46" xfId="2" applyFont="1" applyFill="1" applyBorder="1" applyAlignment="1" applyProtection="1">
      <alignment horizontal="right" vertical="center"/>
      <protection locked="0"/>
    </xf>
    <xf numFmtId="176" fontId="6" fillId="3" borderId="88" xfId="2" applyNumberFormat="1" applyFont="1" applyFill="1" applyBorder="1" applyAlignment="1" applyProtection="1">
      <alignment vertical="center"/>
      <protection locked="0"/>
    </xf>
    <xf numFmtId="176" fontId="6" fillId="3" borderId="62" xfId="2" applyNumberFormat="1" applyFont="1" applyFill="1" applyBorder="1" applyAlignment="1" applyProtection="1">
      <alignment vertical="center"/>
      <protection locked="0"/>
    </xf>
    <xf numFmtId="0" fontId="6" fillId="3" borderId="53" xfId="2" applyFont="1" applyFill="1" applyBorder="1" applyAlignment="1" applyProtection="1">
      <alignment vertical="center" wrapText="1"/>
      <protection locked="0"/>
    </xf>
    <xf numFmtId="176" fontId="6" fillId="3" borderId="24" xfId="2" applyNumberFormat="1" applyFont="1" applyFill="1" applyBorder="1" applyAlignment="1" applyProtection="1">
      <alignment vertical="center"/>
      <protection locked="0"/>
    </xf>
    <xf numFmtId="0" fontId="6" fillId="3" borderId="55" xfId="2" applyFont="1" applyFill="1" applyBorder="1" applyAlignment="1" applyProtection="1">
      <alignment horizontal="right" vertical="center"/>
      <protection locked="0"/>
    </xf>
    <xf numFmtId="176" fontId="6" fillId="3" borderId="89" xfId="2" applyNumberFormat="1" applyFont="1" applyFill="1" applyBorder="1" applyAlignment="1" applyProtection="1">
      <alignment vertical="center"/>
      <protection locked="0"/>
    </xf>
    <xf numFmtId="176" fontId="6" fillId="3" borderId="85" xfId="2" applyNumberFormat="1" applyFont="1" applyFill="1" applyBorder="1" applyAlignment="1" applyProtection="1">
      <alignment vertical="center"/>
      <protection locked="0"/>
    </xf>
    <xf numFmtId="0" fontId="6" fillId="3" borderId="4" xfId="2" applyFont="1" applyFill="1" applyBorder="1" applyAlignment="1" applyProtection="1">
      <alignment vertical="center"/>
      <protection locked="0"/>
    </xf>
    <xf numFmtId="0" fontId="6" fillId="3" borderId="7" xfId="2" applyFont="1" applyFill="1" applyBorder="1" applyAlignment="1" applyProtection="1">
      <alignment vertical="center"/>
      <protection locked="0"/>
    </xf>
    <xf numFmtId="0" fontId="6" fillId="3" borderId="5" xfId="2" applyFont="1" applyFill="1" applyBorder="1" applyAlignment="1" applyProtection="1">
      <alignment vertical="center"/>
      <protection locked="0"/>
    </xf>
    <xf numFmtId="0" fontId="6" fillId="3" borderId="47" xfId="2" applyFont="1" applyFill="1" applyBorder="1" applyAlignment="1" applyProtection="1">
      <alignment vertical="center"/>
      <protection locked="0"/>
    </xf>
    <xf numFmtId="0" fontId="6" fillId="3" borderId="49" xfId="2" applyFont="1" applyFill="1" applyBorder="1" applyAlignment="1" applyProtection="1">
      <alignment horizontal="right" vertical="center"/>
      <protection locked="0"/>
    </xf>
    <xf numFmtId="0" fontId="6" fillId="3" borderId="50" xfId="2" applyFont="1" applyFill="1" applyBorder="1" applyAlignment="1" applyProtection="1">
      <alignment vertical="center"/>
      <protection locked="0"/>
    </xf>
    <xf numFmtId="0" fontId="6" fillId="3" borderId="28" xfId="2" applyFont="1" applyFill="1" applyBorder="1" applyAlignment="1" applyProtection="1">
      <alignment vertical="center"/>
      <protection locked="0"/>
    </xf>
    <xf numFmtId="0" fontId="6" fillId="3" borderId="19" xfId="2" applyFont="1" applyFill="1" applyBorder="1" applyAlignment="1" applyProtection="1">
      <alignment vertical="center"/>
      <protection locked="0"/>
    </xf>
    <xf numFmtId="0" fontId="6" fillId="3" borderId="56" xfId="2" applyFont="1" applyFill="1" applyBorder="1" applyAlignment="1" applyProtection="1">
      <alignment vertical="center"/>
      <protection locked="0"/>
    </xf>
    <xf numFmtId="0" fontId="11" fillId="3" borderId="7" xfId="2" applyFont="1" applyFill="1" applyBorder="1" applyAlignment="1" applyProtection="1">
      <alignment vertical="center" wrapText="1"/>
      <protection locked="0"/>
    </xf>
    <xf numFmtId="0" fontId="6" fillId="3" borderId="41" xfId="2" applyFont="1" applyFill="1" applyBorder="1" applyAlignment="1" applyProtection="1">
      <alignment horizontal="right" vertical="center"/>
      <protection locked="0"/>
    </xf>
    <xf numFmtId="0" fontId="6" fillId="3" borderId="42" xfId="2" applyFont="1" applyFill="1" applyBorder="1" applyAlignment="1" applyProtection="1">
      <alignment vertical="center"/>
      <protection locked="0"/>
    </xf>
    <xf numFmtId="176" fontId="6" fillId="3" borderId="38" xfId="2" applyNumberFormat="1" applyFont="1" applyFill="1" applyBorder="1" applyAlignment="1" applyProtection="1">
      <alignment vertical="center"/>
      <protection locked="0"/>
    </xf>
    <xf numFmtId="176" fontId="6" fillId="3" borderId="63" xfId="2" applyNumberFormat="1" applyFont="1" applyFill="1" applyBorder="1" applyAlignment="1" applyProtection="1">
      <alignment vertical="center"/>
      <protection locked="0"/>
    </xf>
    <xf numFmtId="0" fontId="6" fillId="3" borderId="16" xfId="2" applyFont="1" applyFill="1" applyBorder="1" applyAlignment="1" applyProtection="1">
      <alignment vertical="center" wrapText="1"/>
      <protection locked="0"/>
    </xf>
    <xf numFmtId="0" fontId="6" fillId="3" borderId="16" xfId="2" applyFont="1" applyFill="1" applyBorder="1" applyAlignment="1" applyProtection="1">
      <alignment vertical="center"/>
      <protection locked="0"/>
    </xf>
    <xf numFmtId="176" fontId="6" fillId="3" borderId="96" xfId="2" applyNumberFormat="1" applyFont="1" applyFill="1" applyBorder="1" applyAlignment="1" applyProtection="1">
      <alignment vertical="center"/>
      <protection locked="0"/>
    </xf>
    <xf numFmtId="176" fontId="6" fillId="3" borderId="48" xfId="2" applyNumberFormat="1" applyFont="1" applyFill="1" applyBorder="1" applyAlignment="1" applyProtection="1">
      <alignment vertical="center"/>
      <protection locked="0"/>
    </xf>
    <xf numFmtId="0" fontId="6" fillId="3" borderId="52" xfId="2" applyFont="1" applyFill="1" applyBorder="1" applyAlignment="1" applyProtection="1">
      <alignment vertical="center"/>
      <protection locked="0"/>
    </xf>
    <xf numFmtId="176" fontId="6" fillId="3" borderId="44" xfId="2" applyNumberFormat="1" applyFont="1" applyFill="1" applyBorder="1" applyAlignment="1" applyProtection="1">
      <alignment vertical="center"/>
      <protection locked="0"/>
    </xf>
    <xf numFmtId="176" fontId="6" fillId="3" borderId="57" xfId="2" applyNumberFormat="1" applyFont="1" applyFill="1" applyBorder="1" applyAlignment="1" applyProtection="1">
      <alignment vertical="center"/>
      <protection locked="0"/>
    </xf>
    <xf numFmtId="176" fontId="6" fillId="3" borderId="98" xfId="2" applyNumberFormat="1" applyFont="1" applyFill="1" applyBorder="1" applyAlignment="1" applyProtection="1">
      <alignment vertical="center"/>
      <protection locked="0"/>
    </xf>
    <xf numFmtId="176" fontId="6" fillId="3" borderId="101" xfId="2" applyNumberFormat="1" applyFont="1" applyFill="1" applyBorder="1" applyAlignment="1" applyProtection="1">
      <alignment vertical="center"/>
      <protection locked="0"/>
    </xf>
    <xf numFmtId="176" fontId="6" fillId="3" borderId="40" xfId="2" applyNumberFormat="1" applyFont="1" applyFill="1" applyBorder="1" applyAlignment="1" applyProtection="1">
      <alignment vertical="center"/>
      <protection locked="0"/>
    </xf>
    <xf numFmtId="176" fontId="6" fillId="3" borderId="51" xfId="2" applyNumberFormat="1" applyFont="1" applyFill="1" applyBorder="1" applyAlignment="1" applyProtection="1">
      <alignment vertical="center"/>
      <protection locked="0"/>
    </xf>
    <xf numFmtId="0" fontId="6" fillId="6" borderId="0" xfId="2" applyFont="1" applyFill="1" applyAlignment="1" applyProtection="1">
      <alignment vertical="center"/>
      <protection locked="0"/>
    </xf>
    <xf numFmtId="176" fontId="6" fillId="2" borderId="144" xfId="2" applyNumberFormat="1" applyFont="1" applyFill="1" applyBorder="1" applyAlignment="1" applyProtection="1">
      <alignment vertical="center"/>
    </xf>
    <xf numFmtId="176" fontId="6" fillId="2" borderId="35" xfId="2" applyNumberFormat="1" applyFont="1" applyFill="1" applyBorder="1" applyAlignment="1" applyProtection="1">
      <alignment vertical="center"/>
    </xf>
    <xf numFmtId="176" fontId="6" fillId="2" borderId="156" xfId="2" applyNumberFormat="1" applyFont="1" applyFill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3" fillId="2" borderId="75" xfId="2" applyNumberFormat="1" applyFont="1" applyFill="1" applyBorder="1" applyAlignment="1">
      <alignment vertical="center"/>
    </xf>
    <xf numFmtId="176" fontId="3" fillId="2" borderId="47" xfId="2" applyNumberFormat="1" applyFont="1" applyFill="1" applyBorder="1" applyAlignment="1">
      <alignment vertical="center"/>
    </xf>
    <xf numFmtId="176" fontId="14" fillId="2" borderId="158" xfId="2" applyNumberFormat="1" applyFont="1" applyFill="1" applyBorder="1" applyAlignment="1">
      <alignment vertical="center"/>
    </xf>
    <xf numFmtId="176" fontId="14" fillId="2" borderId="159" xfId="2" applyNumberFormat="1" applyFont="1" applyFill="1" applyBorder="1" applyAlignment="1">
      <alignment vertical="center"/>
    </xf>
    <xf numFmtId="176" fontId="3" fillId="2" borderId="160" xfId="2" applyNumberFormat="1" applyFont="1" applyFill="1" applyBorder="1" applyAlignment="1">
      <alignment vertical="center"/>
    </xf>
    <xf numFmtId="176" fontId="3" fillId="2" borderId="29" xfId="2" applyNumberFormat="1" applyFont="1" applyFill="1" applyBorder="1" applyAlignment="1">
      <alignment vertical="center"/>
    </xf>
    <xf numFmtId="176" fontId="3" fillId="2" borderId="43" xfId="2" applyNumberFormat="1" applyFont="1" applyFill="1" applyBorder="1" applyAlignment="1">
      <alignment vertical="center"/>
    </xf>
    <xf numFmtId="176" fontId="14" fillId="2" borderId="157" xfId="2" applyNumberFormat="1" applyFont="1" applyFill="1" applyBorder="1" applyAlignment="1">
      <alignment vertical="center"/>
    </xf>
    <xf numFmtId="176" fontId="14" fillId="2" borderId="160" xfId="2" applyNumberFormat="1" applyFont="1" applyFill="1" applyBorder="1" applyAlignment="1">
      <alignment vertical="center"/>
    </xf>
    <xf numFmtId="176" fontId="3" fillId="2" borderId="37" xfId="2" applyNumberFormat="1" applyFont="1" applyFill="1" applyBorder="1" applyAlignment="1">
      <alignment vertical="center"/>
    </xf>
    <xf numFmtId="176" fontId="3" fillId="2" borderId="161" xfId="2" applyNumberFormat="1" applyFont="1" applyFill="1" applyBorder="1" applyAlignment="1">
      <alignment vertical="center"/>
    </xf>
    <xf numFmtId="0" fontId="4" fillId="0" borderId="0" xfId="2" applyFont="1" applyFill="1" applyAlignment="1" applyProtection="1">
      <alignment vertical="center" wrapText="1"/>
      <protection locked="0"/>
    </xf>
    <xf numFmtId="0" fontId="4" fillId="0" borderId="0" xfId="2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176" fontId="14" fillId="4" borderId="74" xfId="2" applyNumberFormat="1" applyFont="1" applyFill="1" applyBorder="1" applyAlignment="1">
      <alignment vertical="center"/>
    </xf>
    <xf numFmtId="176" fontId="3" fillId="4" borderId="21" xfId="2" applyNumberFormat="1" applyFont="1" applyFill="1" applyBorder="1" applyAlignment="1">
      <alignment vertical="center"/>
    </xf>
    <xf numFmtId="176" fontId="14" fillId="4" borderId="23" xfId="2" applyNumberFormat="1" applyFont="1" applyFill="1" applyBorder="1" applyAlignment="1">
      <alignment vertical="center"/>
    </xf>
    <xf numFmtId="176" fontId="3" fillId="4" borderId="17" xfId="2" applyNumberFormat="1" applyFont="1" applyFill="1" applyBorder="1" applyAlignment="1">
      <alignment vertical="center"/>
    </xf>
    <xf numFmtId="176" fontId="3" fillId="4" borderId="23" xfId="2" applyNumberFormat="1" applyFont="1" applyFill="1" applyBorder="1" applyAlignment="1">
      <alignment vertical="center"/>
    </xf>
    <xf numFmtId="176" fontId="3" fillId="4" borderId="11" xfId="2" applyNumberFormat="1" applyFont="1" applyFill="1" applyBorder="1" applyAlignment="1">
      <alignment vertical="center"/>
    </xf>
    <xf numFmtId="176" fontId="14" fillId="4" borderId="157" xfId="2" applyNumberFormat="1" applyFont="1" applyFill="1" applyBorder="1" applyAlignment="1">
      <alignment vertical="center"/>
    </xf>
    <xf numFmtId="176" fontId="3" fillId="4" borderId="75" xfId="2" applyNumberFormat="1" applyFont="1" applyFill="1" applyBorder="1" applyAlignment="1">
      <alignment vertical="center"/>
    </xf>
    <xf numFmtId="176" fontId="3" fillId="4" borderId="47" xfId="2" applyNumberFormat="1" applyFont="1" applyFill="1" applyBorder="1" applyAlignment="1">
      <alignment vertical="center"/>
    </xf>
    <xf numFmtId="176" fontId="14" fillId="4" borderId="160" xfId="2" applyNumberFormat="1" applyFont="1" applyFill="1" applyBorder="1" applyAlignment="1">
      <alignment vertical="center"/>
    </xf>
    <xf numFmtId="176" fontId="3" fillId="4" borderId="37" xfId="2" applyNumberFormat="1" applyFont="1" applyFill="1" applyBorder="1" applyAlignment="1">
      <alignment vertical="center"/>
    </xf>
    <xf numFmtId="176" fontId="3" fillId="4" borderId="160" xfId="2" applyNumberFormat="1" applyFont="1" applyFill="1" applyBorder="1" applyAlignment="1">
      <alignment vertical="center"/>
    </xf>
    <xf numFmtId="176" fontId="3" fillId="4" borderId="29" xfId="2" applyNumberFormat="1" applyFont="1" applyFill="1" applyBorder="1" applyAlignment="1">
      <alignment vertical="center"/>
    </xf>
    <xf numFmtId="0" fontId="6" fillId="0" borderId="68" xfId="2" applyFont="1" applyBorder="1" applyAlignment="1" applyProtection="1">
      <alignment vertical="center"/>
    </xf>
    <xf numFmtId="0" fontId="6" fillId="0" borderId="128" xfId="2" applyFont="1" applyBorder="1" applyAlignment="1" applyProtection="1">
      <alignment vertical="center"/>
    </xf>
    <xf numFmtId="0" fontId="6" fillId="3" borderId="53" xfId="2" applyFont="1" applyFill="1" applyBorder="1" applyAlignment="1" applyProtection="1">
      <alignment vertical="center"/>
      <protection locked="0"/>
    </xf>
    <xf numFmtId="0" fontId="6" fillId="3" borderId="59" xfId="2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178" fontId="4" fillId="2" borderId="0" xfId="0" applyNumberFormat="1" applyFont="1" applyFill="1" applyBorder="1" applyAlignment="1" applyProtection="1">
      <alignment horizontal="left" vertical="center"/>
    </xf>
    <xf numFmtId="0" fontId="4" fillId="0" borderId="0" xfId="2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9" fontId="4" fillId="6" borderId="90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</xf>
    <xf numFmtId="0" fontId="4" fillId="0" borderId="0" xfId="2" applyFont="1" applyAlignment="1">
      <alignment vertical="center"/>
    </xf>
    <xf numFmtId="0" fontId="19" fillId="0" borderId="0" xfId="2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178" fontId="4" fillId="2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2" borderId="89" xfId="2" applyFont="1" applyFill="1" applyBorder="1" applyAlignment="1">
      <alignment vertical="center"/>
    </xf>
    <xf numFmtId="0" fontId="4" fillId="2" borderId="165" xfId="2" applyFont="1" applyFill="1" applyBorder="1" applyAlignment="1">
      <alignment vertical="center"/>
    </xf>
    <xf numFmtId="0" fontId="4" fillId="2" borderId="87" xfId="2" applyFont="1" applyFill="1" applyBorder="1" applyAlignment="1">
      <alignment vertical="center"/>
    </xf>
    <xf numFmtId="178" fontId="11" fillId="2" borderId="16" xfId="2" applyNumberFormat="1" applyFont="1" applyFill="1" applyBorder="1" applyAlignment="1">
      <alignment horizontal="center" vertical="center" wrapText="1"/>
    </xf>
    <xf numFmtId="176" fontId="14" fillId="2" borderId="23" xfId="2" applyNumberFormat="1" applyFont="1" applyFill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176" fontId="14" fillId="4" borderId="73" xfId="2" applyNumberFormat="1" applyFont="1" applyFill="1" applyBorder="1" applyAlignment="1">
      <alignment vertical="center"/>
    </xf>
    <xf numFmtId="176" fontId="3" fillId="4" borderId="4" xfId="2" applyNumberFormat="1" applyFont="1" applyFill="1" applyBorder="1" applyAlignment="1">
      <alignment vertical="center"/>
    </xf>
    <xf numFmtId="176" fontId="3" fillId="4" borderId="16" xfId="2" applyNumberFormat="1" applyFont="1" applyFill="1" applyBorder="1" applyAlignment="1">
      <alignment vertical="center"/>
    </xf>
    <xf numFmtId="176" fontId="3" fillId="4" borderId="5" xfId="2" applyNumberFormat="1" applyFont="1" applyFill="1" applyBorder="1" applyAlignment="1">
      <alignment vertical="center"/>
    </xf>
    <xf numFmtId="176" fontId="14" fillId="4" borderId="6" xfId="2" applyNumberFormat="1" applyFont="1" applyFill="1" applyBorder="1" applyAlignment="1">
      <alignment vertical="center"/>
    </xf>
    <xf numFmtId="176" fontId="14" fillId="4" borderId="16" xfId="2" applyNumberFormat="1" applyFont="1" applyFill="1" applyBorder="1" applyAlignment="1">
      <alignment vertical="center"/>
    </xf>
    <xf numFmtId="176" fontId="14" fillId="4" borderId="17" xfId="2" applyNumberFormat="1" applyFont="1" applyFill="1" applyBorder="1" applyAlignment="1">
      <alignment vertical="center"/>
    </xf>
    <xf numFmtId="176" fontId="3" fillId="4" borderId="7" xfId="2" applyNumberFormat="1" applyFont="1" applyFill="1" applyBorder="1" applyAlignment="1">
      <alignment vertical="center"/>
    </xf>
    <xf numFmtId="176" fontId="3" fillId="4" borderId="6" xfId="2" applyNumberFormat="1" applyFont="1" applyFill="1" applyBorder="1" applyAlignment="1">
      <alignment vertical="center"/>
    </xf>
    <xf numFmtId="176" fontId="14" fillId="5" borderId="8" xfId="2" applyNumberFormat="1" applyFont="1" applyFill="1" applyBorder="1" applyAlignment="1">
      <alignment vertical="center"/>
    </xf>
    <xf numFmtId="176" fontId="14" fillId="5" borderId="168" xfId="2" applyNumberFormat="1" applyFont="1" applyFill="1" applyBorder="1" applyAlignment="1">
      <alignment vertical="center"/>
    </xf>
    <xf numFmtId="178" fontId="11" fillId="2" borderId="17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6" borderId="0" xfId="2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4" fillId="0" borderId="0" xfId="2" applyFont="1" applyBorder="1" applyAlignment="1">
      <alignment horizontal="right" vertical="center" shrinkToFit="1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25" xfId="2" applyFont="1" applyBorder="1" applyAlignment="1">
      <alignment horizontal="center" vertical="center" shrinkToFit="1"/>
    </xf>
    <xf numFmtId="0" fontId="20" fillId="0" borderId="0" xfId="2" applyFont="1" applyAlignment="1" applyProtection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21" fillId="0" borderId="0" xfId="2" applyFont="1" applyAlignment="1" applyProtection="1">
      <alignment vertical="center"/>
    </xf>
    <xf numFmtId="0" fontId="22" fillId="3" borderId="4" xfId="2" applyFont="1" applyFill="1" applyBorder="1" applyAlignment="1" applyProtection="1">
      <alignment vertical="center" wrapText="1"/>
      <protection locked="0"/>
    </xf>
    <xf numFmtId="0" fontId="22" fillId="3" borderId="37" xfId="2" applyFont="1" applyFill="1" applyBorder="1" applyAlignment="1" applyProtection="1">
      <alignment vertical="center" wrapText="1"/>
      <protection locked="0"/>
    </xf>
    <xf numFmtId="0" fontId="22" fillId="3" borderId="7" xfId="2" applyFont="1" applyFill="1" applyBorder="1" applyAlignment="1" applyProtection="1">
      <alignment vertical="center" wrapText="1"/>
      <protection locked="0"/>
    </xf>
    <xf numFmtId="0" fontId="22" fillId="3" borderId="29" xfId="2" applyFont="1" applyFill="1" applyBorder="1" applyAlignment="1" applyProtection="1">
      <alignment vertical="center" wrapText="1"/>
      <protection locked="0"/>
    </xf>
    <xf numFmtId="0" fontId="22" fillId="3" borderId="28" xfId="2" applyFont="1" applyFill="1" applyBorder="1" applyAlignment="1" applyProtection="1">
      <alignment vertical="center" wrapText="1"/>
      <protection locked="0"/>
    </xf>
    <xf numFmtId="0" fontId="22" fillId="3" borderId="5" xfId="2" applyFont="1" applyFill="1" applyBorder="1" applyAlignment="1" applyProtection="1">
      <alignment vertical="center" wrapText="1"/>
      <protection locked="0"/>
    </xf>
    <xf numFmtId="0" fontId="22" fillId="3" borderId="52" xfId="2" applyFont="1" applyFill="1" applyBorder="1" applyAlignment="1" applyProtection="1">
      <alignment vertical="center" wrapText="1"/>
      <protection locked="0"/>
    </xf>
    <xf numFmtId="0" fontId="22" fillId="3" borderId="53" xfId="2" applyFont="1" applyFill="1" applyBorder="1" applyAlignment="1" applyProtection="1">
      <alignment vertical="center" wrapText="1"/>
      <protection locked="0"/>
    </xf>
    <xf numFmtId="0" fontId="22" fillId="3" borderId="19" xfId="2" applyFont="1" applyFill="1" applyBorder="1" applyAlignment="1" applyProtection="1">
      <alignment vertical="center" wrapText="1"/>
      <protection locked="0"/>
    </xf>
    <xf numFmtId="0" fontId="22" fillId="3" borderId="56" xfId="2" applyFont="1" applyFill="1" applyBorder="1" applyAlignment="1" applyProtection="1">
      <alignment vertical="center" wrapText="1"/>
      <protection locked="0"/>
    </xf>
    <xf numFmtId="0" fontId="22" fillId="0" borderId="0" xfId="2" applyFont="1" applyAlignment="1" applyProtection="1">
      <alignment vertical="center"/>
    </xf>
    <xf numFmtId="0" fontId="22" fillId="3" borderId="4" xfId="2" applyFont="1" applyFill="1" applyBorder="1" applyAlignment="1" applyProtection="1">
      <alignment vertical="center"/>
      <protection locked="0"/>
    </xf>
    <xf numFmtId="0" fontId="22" fillId="3" borderId="7" xfId="2" applyFont="1" applyFill="1" applyBorder="1" applyAlignment="1" applyProtection="1">
      <alignment vertical="center"/>
      <protection locked="0"/>
    </xf>
    <xf numFmtId="0" fontId="22" fillId="3" borderId="42" xfId="2" applyFont="1" applyFill="1" applyBorder="1" applyAlignment="1" applyProtection="1">
      <alignment vertical="center" wrapText="1"/>
      <protection locked="0"/>
    </xf>
    <xf numFmtId="0" fontId="22" fillId="3" borderId="42" xfId="2" applyFont="1" applyFill="1" applyBorder="1" applyAlignment="1" applyProtection="1">
      <alignment vertical="center"/>
      <protection locked="0"/>
    </xf>
    <xf numFmtId="0" fontId="22" fillId="3" borderId="43" xfId="2" applyFont="1" applyFill="1" applyBorder="1" applyAlignment="1" applyProtection="1">
      <alignment vertical="center" wrapText="1"/>
      <protection locked="0"/>
    </xf>
    <xf numFmtId="0" fontId="22" fillId="3" borderId="16" xfId="2" applyFont="1" applyFill="1" applyBorder="1" applyAlignment="1" applyProtection="1">
      <alignment vertical="center" wrapText="1"/>
      <protection locked="0"/>
    </xf>
    <xf numFmtId="0" fontId="22" fillId="3" borderId="16" xfId="2" applyFont="1" applyFill="1" applyBorder="1" applyAlignment="1" applyProtection="1">
      <alignment vertical="center"/>
      <protection locked="0"/>
    </xf>
    <xf numFmtId="0" fontId="22" fillId="3" borderId="5" xfId="2" applyFont="1" applyFill="1" applyBorder="1" applyAlignment="1" applyProtection="1">
      <alignment vertical="center"/>
      <protection locked="0"/>
    </xf>
    <xf numFmtId="0" fontId="22" fillId="3" borderId="47" xfId="2" applyFont="1" applyFill="1" applyBorder="1" applyAlignment="1" applyProtection="1">
      <alignment vertical="center"/>
      <protection locked="0"/>
    </xf>
    <xf numFmtId="0" fontId="22" fillId="3" borderId="50" xfId="2" applyFont="1" applyFill="1" applyBorder="1" applyAlignment="1" applyProtection="1">
      <alignment vertical="center"/>
      <protection locked="0"/>
    </xf>
    <xf numFmtId="0" fontId="22" fillId="3" borderId="28" xfId="2" applyFont="1" applyFill="1" applyBorder="1" applyAlignment="1" applyProtection="1">
      <alignment vertical="center"/>
      <protection locked="0"/>
    </xf>
    <xf numFmtId="0" fontId="22" fillId="3" borderId="19" xfId="2" applyFont="1" applyFill="1" applyBorder="1" applyAlignment="1" applyProtection="1">
      <alignment vertical="center"/>
      <protection locked="0"/>
    </xf>
    <xf numFmtId="0" fontId="22" fillId="3" borderId="56" xfId="2" applyFont="1" applyFill="1" applyBorder="1" applyAlignment="1" applyProtection="1">
      <alignment vertical="center"/>
      <protection locked="0"/>
    </xf>
    <xf numFmtId="0" fontId="22" fillId="3" borderId="59" xfId="2" applyFont="1" applyFill="1" applyBorder="1" applyAlignment="1" applyProtection="1">
      <alignment vertical="center" wrapText="1"/>
      <protection locked="0"/>
    </xf>
    <xf numFmtId="0" fontId="22" fillId="3" borderId="29" xfId="2" applyFont="1" applyFill="1" applyBorder="1" applyAlignment="1" applyProtection="1">
      <alignment vertical="center"/>
      <protection locked="0"/>
    </xf>
    <xf numFmtId="0" fontId="23" fillId="0" borderId="0" xfId="0" applyFont="1">
      <alignment vertical="center"/>
    </xf>
    <xf numFmtId="0" fontId="24" fillId="3" borderId="7" xfId="2" applyFont="1" applyFill="1" applyBorder="1" applyAlignment="1" applyProtection="1">
      <alignment vertical="center" wrapText="1"/>
      <protection locked="0"/>
    </xf>
    <xf numFmtId="0" fontId="17" fillId="0" borderId="0" xfId="2" applyFont="1" applyAlignment="1">
      <alignment vertical="center"/>
    </xf>
    <xf numFmtId="49" fontId="10" fillId="3" borderId="164" xfId="2" applyNumberFormat="1" applyFont="1" applyFill="1" applyBorder="1" applyAlignment="1" applyProtection="1">
      <alignment horizontal="center" vertical="center" wrapText="1"/>
      <protection locked="0"/>
    </xf>
    <xf numFmtId="10" fontId="10" fillId="3" borderId="120" xfId="2" applyNumberFormat="1" applyFont="1" applyFill="1" applyBorder="1" applyAlignment="1" applyProtection="1">
      <alignment vertical="center" wrapText="1"/>
      <protection locked="0"/>
    </xf>
    <xf numFmtId="49" fontId="10" fillId="3" borderId="36" xfId="2" applyNumberFormat="1" applyFont="1" applyFill="1" applyBorder="1" applyAlignment="1" applyProtection="1">
      <alignment horizontal="center" vertical="center" wrapText="1"/>
      <protection locked="0"/>
    </xf>
    <xf numFmtId="10" fontId="10" fillId="3" borderId="122" xfId="2" applyNumberFormat="1" applyFont="1" applyFill="1" applyBorder="1" applyAlignment="1" applyProtection="1">
      <alignment vertical="center" wrapText="1"/>
      <protection locked="0"/>
    </xf>
    <xf numFmtId="49" fontId="10" fillId="3" borderId="39" xfId="2" applyNumberFormat="1" applyFont="1" applyFill="1" applyBorder="1" applyAlignment="1" applyProtection="1">
      <alignment horizontal="center" vertical="center" wrapText="1"/>
      <protection locked="0"/>
    </xf>
    <xf numFmtId="10" fontId="10" fillId="3" borderId="118" xfId="2" applyNumberFormat="1" applyFont="1" applyFill="1" applyBorder="1" applyAlignment="1" applyProtection="1">
      <alignment vertical="center" wrapText="1"/>
      <protection locked="0"/>
    </xf>
    <xf numFmtId="0" fontId="10" fillId="3" borderId="39" xfId="2" applyFont="1" applyFill="1" applyBorder="1" applyAlignment="1" applyProtection="1">
      <alignment horizontal="left" vertical="center" shrinkToFit="1"/>
      <protection locked="0"/>
    </xf>
    <xf numFmtId="0" fontId="10" fillId="3" borderId="139" xfId="2" applyFont="1" applyFill="1" applyBorder="1" applyAlignment="1" applyProtection="1">
      <alignment horizontal="left" vertical="center" shrinkToFit="1"/>
      <protection locked="0"/>
    </xf>
    <xf numFmtId="0" fontId="10" fillId="3" borderId="55" xfId="2" applyFont="1" applyFill="1" applyBorder="1" applyAlignment="1" applyProtection="1">
      <alignment horizontal="left" vertical="center" shrinkToFit="1"/>
      <protection locked="0"/>
    </xf>
    <xf numFmtId="0" fontId="10" fillId="3" borderId="148" xfId="2" applyFont="1" applyFill="1" applyBorder="1" applyAlignment="1" applyProtection="1">
      <alignment horizontal="left" vertical="center" shrinkToFit="1"/>
      <protection locked="0"/>
    </xf>
    <xf numFmtId="49" fontId="10" fillId="3" borderId="55" xfId="2" applyNumberFormat="1" applyFont="1" applyFill="1" applyBorder="1" applyAlignment="1" applyProtection="1">
      <alignment horizontal="center" vertical="center" wrapText="1"/>
      <protection locked="0"/>
    </xf>
    <xf numFmtId="10" fontId="10" fillId="3" borderId="121" xfId="2" applyNumberFormat="1" applyFont="1" applyFill="1" applyBorder="1" applyAlignment="1" applyProtection="1">
      <alignment vertical="center" wrapText="1"/>
      <protection locked="0"/>
    </xf>
    <xf numFmtId="49" fontId="10" fillId="3" borderId="124" xfId="2" applyNumberFormat="1" applyFont="1" applyFill="1" applyBorder="1" applyAlignment="1" applyProtection="1">
      <alignment horizontal="center" vertical="center" wrapText="1"/>
      <protection locked="0"/>
    </xf>
    <xf numFmtId="10" fontId="10" fillId="3" borderId="167" xfId="2" applyNumberFormat="1" applyFont="1" applyFill="1" applyBorder="1" applyAlignment="1" applyProtection="1">
      <alignment vertical="center" wrapText="1"/>
      <protection locked="0"/>
    </xf>
    <xf numFmtId="49" fontId="10" fillId="3" borderId="40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28" xfId="2" applyFont="1" applyFill="1" applyBorder="1" applyAlignment="1" applyProtection="1">
      <alignment horizontal="left" vertical="center" shrinkToFit="1"/>
      <protection locked="0"/>
    </xf>
    <xf numFmtId="0" fontId="10" fillId="3" borderId="56" xfId="2" applyFont="1" applyFill="1" applyBorder="1" applyAlignment="1" applyProtection="1">
      <alignment horizontal="left" vertical="center" shrinkToFit="1"/>
      <protection locked="0"/>
    </xf>
    <xf numFmtId="49" fontId="10" fillId="3" borderId="5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22" fillId="3" borderId="4" xfId="2" applyFont="1" applyFill="1" applyBorder="1" applyAlignment="1" applyProtection="1">
      <alignment horizontal="left" vertical="center"/>
      <protection locked="0"/>
    </xf>
    <xf numFmtId="0" fontId="22" fillId="3" borderId="105" xfId="2" applyFont="1" applyFill="1" applyBorder="1" applyAlignment="1" applyProtection="1">
      <alignment vertical="center" wrapText="1"/>
      <protection locked="0"/>
    </xf>
    <xf numFmtId="0" fontId="22" fillId="3" borderId="67" xfId="2" applyFont="1" applyFill="1" applyBorder="1" applyAlignment="1" applyProtection="1">
      <alignment vertical="center"/>
      <protection locked="0"/>
    </xf>
    <xf numFmtId="0" fontId="3" fillId="0" borderId="90" xfId="2" applyFont="1" applyBorder="1" applyAlignment="1">
      <alignment horizontal="right" vertical="center"/>
    </xf>
    <xf numFmtId="0" fontId="3" fillId="0" borderId="46" xfId="2" applyFont="1" applyBorder="1" applyAlignment="1">
      <alignment horizontal="left" vertical="center"/>
    </xf>
    <xf numFmtId="0" fontId="3" fillId="0" borderId="101" xfId="2" applyFont="1" applyBorder="1" applyAlignment="1">
      <alignment horizontal="left" vertical="center"/>
    </xf>
    <xf numFmtId="0" fontId="3" fillId="0" borderId="13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131" xfId="0" applyFont="1" applyBorder="1" applyAlignment="1">
      <alignment horizontal="left" vertical="center"/>
    </xf>
    <xf numFmtId="0" fontId="3" fillId="0" borderId="129" xfId="2" applyFont="1" applyBorder="1" applyAlignment="1">
      <alignment horizontal="left" vertical="center"/>
    </xf>
    <xf numFmtId="0" fontId="3" fillId="0" borderId="52" xfId="2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36" xfId="0" applyFont="1" applyBorder="1" applyAlignment="1">
      <alignment horizontal="left" vertical="center"/>
    </xf>
    <xf numFmtId="0" fontId="3" fillId="0" borderId="39" xfId="2" applyFont="1" applyBorder="1" applyAlignment="1">
      <alignment horizontal="left" vertical="center"/>
    </xf>
    <xf numFmtId="0" fontId="3" fillId="0" borderId="132" xfId="2" applyFont="1" applyBorder="1" applyAlignment="1">
      <alignment horizontal="left" vertical="center"/>
    </xf>
    <xf numFmtId="0" fontId="3" fillId="0" borderId="133" xfId="2" applyFont="1" applyBorder="1" applyAlignment="1">
      <alignment horizontal="left" vertical="center"/>
    </xf>
    <xf numFmtId="0" fontId="3" fillId="0" borderId="134" xfId="2" applyFont="1" applyBorder="1" applyAlignment="1">
      <alignment horizontal="left" vertical="center"/>
    </xf>
    <xf numFmtId="0" fontId="3" fillId="0" borderId="135" xfId="2" applyFont="1" applyBorder="1" applyAlignment="1">
      <alignment horizontal="left" vertical="center"/>
    </xf>
    <xf numFmtId="0" fontId="3" fillId="0" borderId="34" xfId="2" applyFont="1" applyBorder="1" applyAlignment="1">
      <alignment horizontal="left" vertical="center"/>
    </xf>
    <xf numFmtId="0" fontId="3" fillId="0" borderId="137" xfId="2" applyFont="1" applyBorder="1" applyAlignment="1">
      <alignment horizontal="left" vertical="center"/>
    </xf>
    <xf numFmtId="0" fontId="3" fillId="0" borderId="49" xfId="2" applyFont="1" applyBorder="1" applyAlignment="1">
      <alignment horizontal="left" vertical="center"/>
    </xf>
    <xf numFmtId="0" fontId="3" fillId="0" borderId="13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3" fillId="0" borderId="62" xfId="2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181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0" xfId="2" applyFont="1" applyFill="1" applyAlignment="1">
      <alignment horizontal="left" vertical="center" wrapText="1"/>
    </xf>
    <xf numFmtId="0" fontId="4" fillId="4" borderId="0" xfId="2" applyFont="1" applyFill="1" applyBorder="1" applyAlignment="1">
      <alignment horizontal="left" vertical="center" wrapText="1"/>
    </xf>
    <xf numFmtId="181" fontId="10" fillId="3" borderId="0" xfId="2" applyNumberFormat="1" applyFont="1" applyFill="1" applyAlignment="1" applyProtection="1">
      <alignment horizontal="left" vertical="center" shrinkToFit="1"/>
      <protection locked="0"/>
    </xf>
    <xf numFmtId="0" fontId="3" fillId="0" borderId="143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10" fillId="3" borderId="0" xfId="2" applyFont="1" applyFill="1" applyAlignment="1" applyProtection="1">
      <alignment vertical="center" shrinkToFit="1"/>
      <protection locked="0"/>
    </xf>
    <xf numFmtId="0" fontId="10" fillId="3" borderId="0" xfId="2" applyFont="1" applyFill="1" applyBorder="1" applyAlignment="1" applyProtection="1">
      <alignment horizontal="left" vertical="center" shrinkToFit="1"/>
      <protection locked="0"/>
    </xf>
    <xf numFmtId="0" fontId="10" fillId="3" borderId="0" xfId="2" applyFont="1" applyFill="1" applyBorder="1" applyAlignment="1" applyProtection="1">
      <alignment vertical="center" shrinkToFit="1"/>
      <protection locked="0"/>
    </xf>
    <xf numFmtId="0" fontId="23" fillId="0" borderId="0" xfId="0" applyFont="1" applyBorder="1" applyAlignment="1" applyProtection="1">
      <alignment vertical="center" shrinkToFit="1"/>
      <protection locked="0"/>
    </xf>
    <xf numFmtId="0" fontId="4" fillId="2" borderId="149" xfId="2" applyFont="1" applyFill="1" applyBorder="1" applyAlignment="1">
      <alignment horizontal="center" vertical="center" wrapText="1" shrinkToFit="1"/>
    </xf>
    <xf numFmtId="0" fontId="4" fillId="2" borderId="164" xfId="2" applyFont="1" applyFill="1" applyBorder="1" applyAlignment="1">
      <alignment horizontal="center" vertical="center" shrinkToFit="1"/>
    </xf>
    <xf numFmtId="0" fontId="4" fillId="0" borderId="150" xfId="2" applyFont="1" applyBorder="1" applyAlignment="1">
      <alignment horizontal="center" vertical="center"/>
    </xf>
    <xf numFmtId="0" fontId="4" fillId="0" borderId="145" xfId="2" applyFont="1" applyBorder="1" applyAlignment="1">
      <alignment horizontal="center" vertical="center"/>
    </xf>
    <xf numFmtId="0" fontId="4" fillId="0" borderId="123" xfId="2" applyFont="1" applyFill="1" applyBorder="1" applyAlignment="1">
      <alignment horizontal="center" vertical="center" wrapText="1"/>
    </xf>
    <xf numFmtId="0" fontId="4" fillId="0" borderId="145" xfId="2" applyFont="1" applyFill="1" applyBorder="1" applyAlignment="1">
      <alignment horizontal="center" vertical="center" wrapText="1"/>
    </xf>
    <xf numFmtId="0" fontId="10" fillId="3" borderId="146" xfId="2" applyFont="1" applyFill="1" applyBorder="1" applyAlignment="1" applyProtection="1">
      <alignment horizontal="left" vertical="center" shrinkToFit="1"/>
      <protection locked="0"/>
    </xf>
    <xf numFmtId="0" fontId="10" fillId="3" borderId="147" xfId="2" applyFont="1" applyFill="1" applyBorder="1" applyAlignment="1" applyProtection="1">
      <alignment horizontal="left" vertical="center" shrinkToFit="1"/>
      <protection locked="0"/>
    </xf>
    <xf numFmtId="0" fontId="4" fillId="0" borderId="140" xfId="2" applyFont="1" applyBorder="1" applyAlignment="1">
      <alignment horizontal="center" vertical="center"/>
    </xf>
    <xf numFmtId="0" fontId="4" fillId="0" borderId="141" xfId="2" applyFont="1" applyBorder="1" applyAlignment="1">
      <alignment horizontal="center" vertical="center"/>
    </xf>
    <xf numFmtId="0" fontId="4" fillId="0" borderId="80" xfId="2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3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3" fillId="0" borderId="140" xfId="2" applyFont="1" applyBorder="1" applyAlignment="1">
      <alignment horizontal="center" vertical="center"/>
    </xf>
    <xf numFmtId="0" fontId="3" fillId="0" borderId="141" xfId="2" applyFont="1" applyBorder="1" applyAlignment="1">
      <alignment horizontal="center" vertical="center"/>
    </xf>
    <xf numFmtId="0" fontId="3" fillId="0" borderId="80" xfId="2" applyFont="1" applyBorder="1" applyAlignment="1">
      <alignment horizontal="center" vertical="center"/>
    </xf>
    <xf numFmtId="0" fontId="3" fillId="0" borderId="61" xfId="2" applyFont="1" applyBorder="1" applyAlignment="1">
      <alignment horizontal="center" vertical="center"/>
    </xf>
    <xf numFmtId="0" fontId="3" fillId="0" borderId="81" xfId="2" applyFont="1" applyBorder="1" applyAlignment="1">
      <alignment horizontal="center" vertical="center"/>
    </xf>
    <xf numFmtId="0" fontId="10" fillId="3" borderId="124" xfId="2" applyFont="1" applyFill="1" applyBorder="1" applyAlignment="1" applyProtection="1">
      <alignment horizontal="left" vertical="center" shrinkToFit="1"/>
      <protection locked="0"/>
    </xf>
    <xf numFmtId="0" fontId="10" fillId="3" borderId="166" xfId="2" applyFont="1" applyFill="1" applyBorder="1" applyAlignment="1" applyProtection="1">
      <alignment horizontal="left" vertical="center" shrinkToFit="1"/>
      <protection locked="0"/>
    </xf>
    <xf numFmtId="0" fontId="10" fillId="3" borderId="39" xfId="2" applyFont="1" applyFill="1" applyBorder="1" applyAlignment="1" applyProtection="1">
      <alignment horizontal="left" vertical="center" shrinkToFit="1"/>
      <protection locked="0"/>
    </xf>
    <xf numFmtId="0" fontId="10" fillId="3" borderId="139" xfId="2" applyFont="1" applyFill="1" applyBorder="1" applyAlignment="1" applyProtection="1">
      <alignment horizontal="left" vertical="center" shrinkToFit="1"/>
      <protection locked="0"/>
    </xf>
    <xf numFmtId="0" fontId="4" fillId="2" borderId="162" xfId="2" applyFont="1" applyFill="1" applyBorder="1" applyAlignment="1">
      <alignment horizontal="center" vertical="center"/>
    </xf>
    <xf numFmtId="0" fontId="4" fillId="2" borderId="163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54" xfId="2" applyFont="1" applyFill="1" applyBorder="1" applyAlignment="1">
      <alignment horizontal="center" vertical="center"/>
    </xf>
    <xf numFmtId="0" fontId="4" fillId="2" borderId="61" xfId="2" applyFont="1" applyFill="1" applyBorder="1" applyAlignment="1">
      <alignment horizontal="center" vertical="center"/>
    </xf>
    <xf numFmtId="0" fontId="10" fillId="3" borderId="28" xfId="2" applyFont="1" applyFill="1" applyBorder="1" applyAlignment="1" applyProtection="1">
      <alignment horizontal="left" vertical="center" shrinkToFit="1"/>
      <protection locked="0"/>
    </xf>
    <xf numFmtId="0" fontId="10" fillId="3" borderId="36" xfId="2" applyFont="1" applyFill="1" applyBorder="1" applyAlignment="1" applyProtection="1">
      <alignment horizontal="left" vertical="center" shrinkToFit="1"/>
      <protection locked="0"/>
    </xf>
    <xf numFmtId="0" fontId="10" fillId="3" borderId="138" xfId="2" applyFont="1" applyFill="1" applyBorder="1" applyAlignment="1" applyProtection="1">
      <alignment horizontal="left" vertical="center" shrinkToFit="1"/>
      <protection locked="0"/>
    </xf>
    <xf numFmtId="0" fontId="3" fillId="0" borderId="14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30" xfId="2" applyFont="1" applyBorder="1" applyAlignment="1">
      <alignment horizontal="left" vertical="center"/>
    </xf>
    <xf numFmtId="0" fontId="3" fillId="0" borderId="50" xfId="2" applyFont="1" applyBorder="1" applyAlignment="1">
      <alignment horizontal="left" vertical="center"/>
    </xf>
    <xf numFmtId="0" fontId="3" fillId="0" borderId="129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01" xfId="0" applyFont="1" applyBorder="1" applyAlignment="1">
      <alignment horizontal="left" vertical="center"/>
    </xf>
    <xf numFmtId="0" fontId="3" fillId="0" borderId="34" xfId="2" applyFont="1" applyBorder="1" applyAlignment="1">
      <alignment horizontal="right" vertical="center"/>
    </xf>
    <xf numFmtId="0" fontId="3" fillId="0" borderId="95" xfId="2" applyFont="1" applyBorder="1" applyAlignment="1">
      <alignment horizontal="right" vertical="center"/>
    </xf>
    <xf numFmtId="0" fontId="3" fillId="0" borderId="30" xfId="2" applyFont="1" applyBorder="1" applyAlignment="1">
      <alignment horizontal="left" vertical="center"/>
    </xf>
    <xf numFmtId="0" fontId="3" fillId="0" borderId="33" xfId="2" applyFont="1" applyBorder="1" applyAlignment="1">
      <alignment horizontal="left" vertical="center"/>
    </xf>
    <xf numFmtId="0" fontId="3" fillId="0" borderId="136" xfId="2" applyFont="1" applyBorder="1" applyAlignment="1">
      <alignment horizontal="left" vertical="center"/>
    </xf>
    <xf numFmtId="0" fontId="6" fillId="0" borderId="34" xfId="2" applyFont="1" applyBorder="1" applyAlignment="1" applyProtection="1">
      <alignment horizontal="left" vertical="center"/>
    </xf>
    <xf numFmtId="0" fontId="6" fillId="0" borderId="35" xfId="2" applyFont="1" applyBorder="1" applyAlignment="1" applyProtection="1">
      <alignment horizontal="left" vertical="center"/>
    </xf>
    <xf numFmtId="0" fontId="6" fillId="0" borderId="95" xfId="2" applyFont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61" xfId="0" applyFont="1" applyFill="1" applyBorder="1" applyAlignment="1" applyProtection="1">
      <alignment horizontal="left" vertical="center"/>
    </xf>
    <xf numFmtId="0" fontId="6" fillId="0" borderId="142" xfId="2" applyFont="1" applyBorder="1" applyAlignment="1" applyProtection="1">
      <alignment horizontal="left" vertical="center"/>
    </xf>
    <xf numFmtId="0" fontId="6" fillId="0" borderId="143" xfId="2" applyFont="1" applyBorder="1" applyAlignment="1" applyProtection="1">
      <alignment horizontal="left" vertical="center"/>
    </xf>
    <xf numFmtId="0" fontId="7" fillId="0" borderId="113" xfId="2" applyFont="1" applyBorder="1" applyAlignment="1" applyProtection="1">
      <alignment horizontal="center" vertical="center" wrapText="1"/>
    </xf>
    <xf numFmtId="0" fontId="7" fillId="0" borderId="79" xfId="2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61" xfId="0" applyFont="1" applyFill="1" applyBorder="1" applyAlignment="1" applyProtection="1">
      <alignment horizontal="right" vertical="center" shrinkToFit="1"/>
    </xf>
    <xf numFmtId="0" fontId="6" fillId="0" borderId="93" xfId="2" applyFont="1" applyBorder="1" applyAlignment="1" applyProtection="1">
      <alignment horizontal="center" vertical="center" wrapText="1"/>
    </xf>
    <xf numFmtId="0" fontId="6" fillId="0" borderId="80" xfId="2" applyFont="1" applyBorder="1" applyAlignment="1" applyProtection="1">
      <alignment horizontal="center" vertical="center" wrapText="1"/>
    </xf>
    <xf numFmtId="0" fontId="6" fillId="0" borderId="82" xfId="0" applyFont="1" applyBorder="1" applyAlignment="1" applyProtection="1">
      <alignment horizontal="center" vertical="center" wrapText="1"/>
    </xf>
    <xf numFmtId="0" fontId="6" fillId="0" borderId="151" xfId="0" applyFont="1" applyBorder="1" applyAlignment="1" applyProtection="1">
      <alignment horizontal="center" vertical="center" wrapText="1"/>
    </xf>
    <xf numFmtId="0" fontId="6" fillId="0" borderId="140" xfId="2" applyFont="1" applyBorder="1" applyAlignment="1" applyProtection="1">
      <alignment horizontal="center" vertical="center"/>
    </xf>
    <xf numFmtId="0" fontId="6" fillId="0" borderId="141" xfId="2" applyFont="1" applyBorder="1" applyAlignment="1" applyProtection="1">
      <alignment horizontal="center" vertical="center"/>
    </xf>
    <xf numFmtId="0" fontId="6" fillId="0" borderId="152" xfId="2" applyFont="1" applyBorder="1" applyAlignment="1" applyProtection="1">
      <alignment horizontal="center" vertical="center"/>
    </xf>
    <xf numFmtId="0" fontId="22" fillId="0" borderId="35" xfId="2" applyFont="1" applyBorder="1" applyAlignment="1" applyProtection="1">
      <alignment horizontal="left" vertical="center"/>
    </xf>
    <xf numFmtId="0" fontId="22" fillId="0" borderId="95" xfId="2" applyFont="1" applyBorder="1" applyAlignment="1" applyProtection="1">
      <alignment horizontal="left" vertical="center"/>
    </xf>
    <xf numFmtId="0" fontId="4" fillId="0" borderId="61" xfId="0" applyFont="1" applyFill="1" applyBorder="1" applyAlignment="1" applyProtection="1">
      <alignment horizontal="right" vertical="center" wrapText="1"/>
    </xf>
    <xf numFmtId="0" fontId="6" fillId="0" borderId="31" xfId="2" applyFont="1" applyBorder="1" applyAlignment="1" applyProtection="1">
      <alignment horizontal="left" vertical="center"/>
    </xf>
    <xf numFmtId="0" fontId="6" fillId="0" borderId="33" xfId="2" applyFont="1" applyBorder="1" applyAlignment="1" applyProtection="1">
      <alignment horizontal="left" vertical="center"/>
    </xf>
    <xf numFmtId="0" fontId="6" fillId="0" borderId="34" xfId="2" applyFont="1" applyFill="1" applyBorder="1" applyAlignment="1" applyProtection="1">
      <alignment horizontal="left" vertical="center"/>
    </xf>
    <xf numFmtId="0" fontId="22" fillId="0" borderId="35" xfId="2" applyFont="1" applyFill="1" applyBorder="1" applyAlignment="1" applyProtection="1">
      <alignment horizontal="left" vertical="center"/>
    </xf>
    <xf numFmtId="0" fontId="4" fillId="0" borderId="61" xfId="0" applyFont="1" applyFill="1" applyBorder="1" applyAlignment="1" applyProtection="1">
      <alignment horizontal="right" vertical="center"/>
    </xf>
    <xf numFmtId="0" fontId="6" fillId="0" borderId="60" xfId="2" applyFont="1" applyBorder="1" applyAlignment="1" applyProtection="1">
      <alignment horizontal="left" vertical="center"/>
    </xf>
    <xf numFmtId="0" fontId="6" fillId="0" borderId="61" xfId="2" applyFont="1" applyBorder="1" applyAlignment="1" applyProtection="1">
      <alignment horizontal="left" vertical="center"/>
    </xf>
    <xf numFmtId="0" fontId="22" fillId="0" borderId="95" xfId="2" applyFont="1" applyFill="1" applyBorder="1" applyAlignment="1" applyProtection="1">
      <alignment horizontal="left" vertical="center"/>
    </xf>
    <xf numFmtId="0" fontId="6" fillId="0" borderId="153" xfId="2" applyFont="1" applyBorder="1" applyAlignment="1" applyProtection="1">
      <alignment horizontal="left" vertical="center"/>
    </xf>
    <xf numFmtId="178" fontId="4" fillId="2" borderId="0" xfId="0" applyNumberFormat="1" applyFont="1" applyFill="1" applyBorder="1" applyAlignment="1" applyProtection="1">
      <alignment horizontal="left" vertical="center"/>
    </xf>
    <xf numFmtId="0" fontId="6" fillId="0" borderId="93" xfId="0" applyFont="1" applyBorder="1" applyAlignment="1" applyProtection="1">
      <alignment horizontal="center" vertical="center" wrapText="1"/>
    </xf>
    <xf numFmtId="0" fontId="6" fillId="0" borderId="144" xfId="0" applyFont="1" applyBorder="1" applyAlignment="1" applyProtection="1">
      <alignment horizontal="center" vertical="center" wrapText="1"/>
    </xf>
    <xf numFmtId="0" fontId="6" fillId="0" borderId="142" xfId="2" applyFont="1" applyBorder="1" applyAlignment="1" applyProtection="1">
      <alignment vertical="center"/>
    </xf>
    <xf numFmtId="0" fontId="6" fillId="0" borderId="143" xfId="2" applyFont="1" applyBorder="1" applyAlignment="1" applyProtection="1">
      <alignment vertical="center"/>
    </xf>
    <xf numFmtId="0" fontId="6" fillId="0" borderId="153" xfId="2" applyFont="1" applyBorder="1" applyAlignment="1" applyProtection="1">
      <alignment vertical="center"/>
    </xf>
    <xf numFmtId="0" fontId="6" fillId="0" borderId="134" xfId="2" applyFont="1" applyBorder="1" applyAlignment="1" applyProtection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1" xfId="0" applyFont="1" applyFill="1" applyBorder="1" applyAlignment="1">
      <alignment horizontal="left" vertical="center"/>
    </xf>
    <xf numFmtId="178" fontId="4" fillId="2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</cellXfs>
  <cellStyles count="6">
    <cellStyle name="パーセント" xfId="1" builtinId="5"/>
    <cellStyle name="標準" xfId="0" builtinId="0"/>
    <cellStyle name="標準 3" xfId="3"/>
    <cellStyle name="標準 6" xfId="4"/>
    <cellStyle name="標準 9" xfId="5"/>
    <cellStyle name="標準_H20継続案件予算H200618" xfId="2"/>
  </cellStyles>
  <dxfs count="0"/>
  <tableStyles count="0" defaultTableStyle="TableStyleMedium9" defaultPivotStyle="PivotStyleLight16"/>
  <colors>
    <mruColors>
      <color rgb="FF0000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64</xdr:row>
      <xdr:rowOff>9525</xdr:rowOff>
    </xdr:from>
    <xdr:to>
      <xdr:col>6</xdr:col>
      <xdr:colOff>514350</xdr:colOff>
      <xdr:row>64</xdr:row>
      <xdr:rowOff>152400</xdr:rowOff>
    </xdr:to>
    <xdr:sp macro="" textlink="">
      <xdr:nvSpPr>
        <xdr:cNvPr id="50690" name="Line 1"/>
        <xdr:cNvSpPr>
          <a:spLocks noChangeShapeType="1"/>
        </xdr:cNvSpPr>
      </xdr:nvSpPr>
      <xdr:spPr bwMode="auto">
        <a:xfrm flipH="1">
          <a:off x="6286500" y="12439650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485775</xdr:colOff>
      <xdr:row>64</xdr:row>
      <xdr:rowOff>9525</xdr:rowOff>
    </xdr:from>
    <xdr:to>
      <xdr:col>7</xdr:col>
      <xdr:colOff>485775</xdr:colOff>
      <xdr:row>64</xdr:row>
      <xdr:rowOff>152400</xdr:rowOff>
    </xdr:to>
    <xdr:sp macro="" textlink="">
      <xdr:nvSpPr>
        <xdr:cNvPr id="50691" name="Line 2"/>
        <xdr:cNvSpPr>
          <a:spLocks noChangeShapeType="1"/>
        </xdr:cNvSpPr>
      </xdr:nvSpPr>
      <xdr:spPr bwMode="auto">
        <a:xfrm flipH="1">
          <a:off x="7305675" y="124110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485775</xdr:colOff>
      <xdr:row>64</xdr:row>
      <xdr:rowOff>9525</xdr:rowOff>
    </xdr:from>
    <xdr:to>
      <xdr:col>19</xdr:col>
      <xdr:colOff>485775</xdr:colOff>
      <xdr:row>64</xdr:row>
      <xdr:rowOff>152400</xdr:rowOff>
    </xdr:to>
    <xdr:sp macro="" textlink="">
      <xdr:nvSpPr>
        <xdr:cNvPr id="50692" name="Line 3"/>
        <xdr:cNvSpPr>
          <a:spLocks noChangeShapeType="1"/>
        </xdr:cNvSpPr>
      </xdr:nvSpPr>
      <xdr:spPr bwMode="auto">
        <a:xfrm flipH="1">
          <a:off x="10191750" y="124110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9524</xdr:colOff>
      <xdr:row>64</xdr:row>
      <xdr:rowOff>142874</xdr:rowOff>
    </xdr:from>
    <xdr:to>
      <xdr:col>28</xdr:col>
      <xdr:colOff>447674</xdr:colOff>
      <xdr:row>64</xdr:row>
      <xdr:rowOff>155641</xdr:rowOff>
    </xdr:to>
    <xdr:sp macro="" textlink="">
      <xdr:nvSpPr>
        <xdr:cNvPr id="50693" name="Line 7"/>
        <xdr:cNvSpPr>
          <a:spLocks noChangeShapeType="1"/>
        </xdr:cNvSpPr>
      </xdr:nvSpPr>
      <xdr:spPr bwMode="auto">
        <a:xfrm flipH="1" flipV="1">
          <a:off x="5010149" y="15792449"/>
          <a:ext cx="18716625" cy="12767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714375</xdr:colOff>
      <xdr:row>108</xdr:row>
      <xdr:rowOff>19050</xdr:rowOff>
    </xdr:from>
    <xdr:to>
      <xdr:col>32</xdr:col>
      <xdr:colOff>714375</xdr:colOff>
      <xdr:row>108</xdr:row>
      <xdr:rowOff>161925</xdr:rowOff>
    </xdr:to>
    <xdr:sp macro="" textlink="">
      <xdr:nvSpPr>
        <xdr:cNvPr id="50694" name="Line 14"/>
        <xdr:cNvSpPr>
          <a:spLocks noChangeShapeType="1"/>
        </xdr:cNvSpPr>
      </xdr:nvSpPr>
      <xdr:spPr bwMode="auto">
        <a:xfrm flipH="1">
          <a:off x="16192500" y="23317200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485775</xdr:colOff>
      <xdr:row>63</xdr:row>
      <xdr:rowOff>238125</xdr:rowOff>
    </xdr:from>
    <xdr:to>
      <xdr:col>10</xdr:col>
      <xdr:colOff>485775</xdr:colOff>
      <xdr:row>64</xdr:row>
      <xdr:rowOff>133350</xdr:rowOff>
    </xdr:to>
    <xdr:sp macro="" textlink="">
      <xdr:nvSpPr>
        <xdr:cNvPr id="50695" name="Line 15"/>
        <xdr:cNvSpPr>
          <a:spLocks noChangeShapeType="1"/>
        </xdr:cNvSpPr>
      </xdr:nvSpPr>
      <xdr:spPr bwMode="auto">
        <a:xfrm flipH="1">
          <a:off x="9334500" y="15640050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476250</xdr:colOff>
      <xdr:row>64</xdr:row>
      <xdr:rowOff>19050</xdr:rowOff>
    </xdr:from>
    <xdr:to>
      <xdr:col>20</xdr:col>
      <xdr:colOff>476250</xdr:colOff>
      <xdr:row>64</xdr:row>
      <xdr:rowOff>161925</xdr:rowOff>
    </xdr:to>
    <xdr:sp macro="" textlink="">
      <xdr:nvSpPr>
        <xdr:cNvPr id="50696" name="Line 3"/>
        <xdr:cNvSpPr>
          <a:spLocks noChangeShapeType="1"/>
        </xdr:cNvSpPr>
      </xdr:nvSpPr>
      <xdr:spPr bwMode="auto">
        <a:xfrm flipH="1">
          <a:off x="11144250" y="124491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495300</xdr:colOff>
      <xdr:row>64</xdr:row>
      <xdr:rowOff>0</xdr:rowOff>
    </xdr:from>
    <xdr:to>
      <xdr:col>23</xdr:col>
      <xdr:colOff>495300</xdr:colOff>
      <xdr:row>64</xdr:row>
      <xdr:rowOff>142875</xdr:rowOff>
    </xdr:to>
    <xdr:sp macro="" textlink="">
      <xdr:nvSpPr>
        <xdr:cNvPr id="50697" name="Line 3"/>
        <xdr:cNvSpPr>
          <a:spLocks noChangeShapeType="1"/>
        </xdr:cNvSpPr>
      </xdr:nvSpPr>
      <xdr:spPr bwMode="auto">
        <a:xfrm flipH="1">
          <a:off x="12125325" y="12401550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404605</xdr:colOff>
      <xdr:row>13</xdr:row>
      <xdr:rowOff>399222</xdr:rowOff>
    </xdr:from>
    <xdr:to>
      <xdr:col>12</xdr:col>
      <xdr:colOff>389283</xdr:colOff>
      <xdr:row>14</xdr:row>
      <xdr:rowOff>274569</xdr:rowOff>
    </xdr:to>
    <xdr:sp macro="" textlink="" fLocksText="0">
      <xdr:nvSpPr>
        <xdr:cNvPr id="14" name="AutoShape 8"/>
        <xdr:cNvSpPr>
          <a:spLocks noChangeArrowheads="1"/>
        </xdr:cNvSpPr>
      </xdr:nvSpPr>
      <xdr:spPr bwMode="auto">
        <a:xfrm>
          <a:off x="8455301" y="2834309"/>
          <a:ext cx="2867025" cy="372303"/>
        </a:xfrm>
        <a:prstGeom prst="wedgeRectCallout">
          <a:avLst>
            <a:gd name="adj1" fmla="val -89529"/>
            <a:gd name="adj2" fmla="val 2673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個別課題名を記入してください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存在しない場合は、記載例を削除してください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 fLocksWithSheet="0" fPrintsWithSheet="0"/>
  </xdr:twoCellAnchor>
  <xdr:twoCellAnchor editAs="oneCell">
    <xdr:from>
      <xdr:col>9</xdr:col>
      <xdr:colOff>447261</xdr:colOff>
      <xdr:row>15</xdr:row>
      <xdr:rowOff>63363</xdr:rowOff>
    </xdr:from>
    <xdr:to>
      <xdr:col>11</xdr:col>
      <xdr:colOff>298174</xdr:colOff>
      <xdr:row>15</xdr:row>
      <xdr:rowOff>289892</xdr:rowOff>
    </xdr:to>
    <xdr:sp macro="" textlink="" fLocksText="0">
      <xdr:nvSpPr>
        <xdr:cNvPr id="15" name="AutoShape 9"/>
        <xdr:cNvSpPr>
          <a:spLocks noChangeArrowheads="1"/>
        </xdr:cNvSpPr>
      </xdr:nvSpPr>
      <xdr:spPr bwMode="auto">
        <a:xfrm>
          <a:off x="8497957" y="3334993"/>
          <a:ext cx="1772478" cy="226529"/>
        </a:xfrm>
        <a:prstGeom prst="wedgeRectCallout">
          <a:avLst>
            <a:gd name="adj1" fmla="val -112550"/>
            <a:gd name="adj2" fmla="val -762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副題を記入してください</a:t>
          </a:r>
        </a:p>
      </xdr:txBody>
    </xdr:sp>
    <xdr:clientData fLocksWithSheet="0" fPrintsWithSheet="0"/>
  </xdr:twoCellAnchor>
  <xdr:twoCellAnchor>
    <xdr:from>
      <xdr:col>26</xdr:col>
      <xdr:colOff>336550</xdr:colOff>
      <xdr:row>65</xdr:row>
      <xdr:rowOff>200025</xdr:rowOff>
    </xdr:from>
    <xdr:to>
      <xdr:col>29</xdr:col>
      <xdr:colOff>76200</xdr:colOff>
      <xdr:row>69</xdr:row>
      <xdr:rowOff>142875</xdr:rowOff>
    </xdr:to>
    <xdr:sp macro="" textlink="" fLocksText="0">
      <xdr:nvSpPr>
        <xdr:cNvPr id="17" name="角丸四角形吹き出し 16"/>
        <xdr:cNvSpPr/>
      </xdr:nvSpPr>
      <xdr:spPr>
        <a:xfrm>
          <a:off x="24749125" y="16097250"/>
          <a:ext cx="2625725" cy="933450"/>
        </a:xfrm>
        <a:prstGeom prst="wedgeRoundRectCallout">
          <a:avLst>
            <a:gd name="adj1" fmla="val 44073"/>
            <a:gd name="adj2" fmla="val -99824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+mn-ea"/>
              <a:ea typeface="+mn-ea"/>
            </a:rPr>
            <a:t>茶色地のセルは、研究分担者（再受託者）の経費小計（</a:t>
          </a:r>
          <a:r>
            <a:rPr kumimoji="1" lang="en-US" altLang="ja-JP" sz="1000">
              <a:latin typeface="+mn-ea"/>
              <a:ea typeface="+mn-ea"/>
            </a:rPr>
            <a:t>Ⅰ+Ⅱ+Ⅲ+Ⅳ</a:t>
          </a:r>
          <a:r>
            <a:rPr kumimoji="1" lang="ja-JP" altLang="en-US" sz="1000">
              <a:latin typeface="+mn-ea"/>
              <a:ea typeface="+mn-ea"/>
            </a:rPr>
            <a:t>）が自動計算されるとともに、幹事受託者の</a:t>
          </a:r>
          <a:r>
            <a:rPr kumimoji="1" lang="en-US" altLang="ja-JP" sz="1000">
              <a:latin typeface="+mn-ea"/>
              <a:ea typeface="+mn-ea"/>
            </a:rPr>
            <a:t>Ⅵ</a:t>
          </a:r>
          <a:r>
            <a:rPr kumimoji="1" lang="ja-JP" altLang="en-US" sz="1000">
              <a:latin typeface="+mn-ea"/>
              <a:ea typeface="+mn-ea"/>
            </a:rPr>
            <a:t>再委託費として組み込まれて計上されます</a:t>
          </a:r>
        </a:p>
      </xdr:txBody>
    </xdr:sp>
    <xdr:clientData fLocksWithSheet="0" fPrintsWithSheet="0"/>
  </xdr:twoCellAnchor>
  <xdr:twoCellAnchor>
    <xdr:from>
      <xdr:col>8</xdr:col>
      <xdr:colOff>466725</xdr:colOff>
      <xdr:row>63</xdr:row>
      <xdr:rowOff>238125</xdr:rowOff>
    </xdr:from>
    <xdr:to>
      <xdr:col>8</xdr:col>
      <xdr:colOff>466725</xdr:colOff>
      <xdr:row>64</xdr:row>
      <xdr:rowOff>133350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8248650" y="12420600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742950</xdr:colOff>
      <xdr:row>67</xdr:row>
      <xdr:rowOff>95250</xdr:rowOff>
    </xdr:from>
    <xdr:to>
      <xdr:col>8</xdr:col>
      <xdr:colOff>180975</xdr:colOff>
      <xdr:row>69</xdr:row>
      <xdr:rowOff>0</xdr:rowOff>
    </xdr:to>
    <xdr:sp macro="" textlink="" fLocksText="0">
      <xdr:nvSpPr>
        <xdr:cNvPr id="19" name="AutoShape 9"/>
        <xdr:cNvSpPr>
          <a:spLocks noChangeArrowheads="1"/>
        </xdr:cNvSpPr>
      </xdr:nvSpPr>
      <xdr:spPr bwMode="auto">
        <a:xfrm flipV="1">
          <a:off x="5743575" y="13268325"/>
          <a:ext cx="1362075" cy="400050"/>
        </a:xfrm>
        <a:prstGeom prst="wedgeRectCallout">
          <a:avLst>
            <a:gd name="adj1" fmla="val -104212"/>
            <a:gd name="adj2" fmla="val -66804"/>
          </a:avLst>
        </a:prstGeom>
        <a:solidFill>
          <a:schemeClr val="accent6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プルダウンで消費税率を選択してください</a:t>
          </a:r>
        </a:p>
      </xdr:txBody>
    </xdr:sp>
    <xdr:clientData fLocksWithSheet="0" fPrintsWithSheet="0"/>
  </xdr:twoCellAnchor>
  <xdr:twoCellAnchor>
    <xdr:from>
      <xdr:col>9</xdr:col>
      <xdr:colOff>504825</xdr:colOff>
      <xdr:row>63</xdr:row>
      <xdr:rowOff>238125</xdr:rowOff>
    </xdr:from>
    <xdr:to>
      <xdr:col>9</xdr:col>
      <xdr:colOff>504825</xdr:colOff>
      <xdr:row>64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8391525" y="15640050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476250</xdr:colOff>
      <xdr:row>64</xdr:row>
      <xdr:rowOff>0</xdr:rowOff>
    </xdr:from>
    <xdr:to>
      <xdr:col>21</xdr:col>
      <xdr:colOff>476250</xdr:colOff>
      <xdr:row>64</xdr:row>
      <xdr:rowOff>142875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 flipH="1">
          <a:off x="17021175" y="156495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533400</xdr:colOff>
      <xdr:row>64</xdr:row>
      <xdr:rowOff>19050</xdr:rowOff>
    </xdr:from>
    <xdr:to>
      <xdr:col>22</xdr:col>
      <xdr:colOff>533400</xdr:colOff>
      <xdr:row>64</xdr:row>
      <xdr:rowOff>161925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13230225" y="1319212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438150</xdr:colOff>
      <xdr:row>64</xdr:row>
      <xdr:rowOff>0</xdr:rowOff>
    </xdr:from>
    <xdr:to>
      <xdr:col>24</xdr:col>
      <xdr:colOff>438150</xdr:colOff>
      <xdr:row>64</xdr:row>
      <xdr:rowOff>142875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 flipH="1">
          <a:off x="19869150" y="156495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495300</xdr:colOff>
      <xdr:row>64</xdr:row>
      <xdr:rowOff>19050</xdr:rowOff>
    </xdr:from>
    <xdr:to>
      <xdr:col>25</xdr:col>
      <xdr:colOff>495300</xdr:colOff>
      <xdr:row>64</xdr:row>
      <xdr:rowOff>161925</xdr:rowOff>
    </xdr:to>
    <xdr:sp macro="" textlink="">
      <xdr:nvSpPr>
        <xdr:cNvPr id="27" name="Line 3"/>
        <xdr:cNvSpPr>
          <a:spLocks noChangeShapeType="1"/>
        </xdr:cNvSpPr>
      </xdr:nvSpPr>
      <xdr:spPr bwMode="auto">
        <a:xfrm flipH="1">
          <a:off x="20888325" y="1566862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400050</xdr:colOff>
      <xdr:row>64</xdr:row>
      <xdr:rowOff>0</xdr:rowOff>
    </xdr:from>
    <xdr:to>
      <xdr:col>27</xdr:col>
      <xdr:colOff>400050</xdr:colOff>
      <xdr:row>64</xdr:row>
      <xdr:rowOff>142875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717125" y="156495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457200</xdr:colOff>
      <xdr:row>64</xdr:row>
      <xdr:rowOff>19050</xdr:rowOff>
    </xdr:from>
    <xdr:to>
      <xdr:col>28</xdr:col>
      <xdr:colOff>457200</xdr:colOff>
      <xdr:row>64</xdr:row>
      <xdr:rowOff>161925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 flipH="1">
          <a:off x="23736300" y="1566862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504825</xdr:colOff>
      <xdr:row>64</xdr:row>
      <xdr:rowOff>19050</xdr:rowOff>
    </xdr:from>
    <xdr:to>
      <xdr:col>26</xdr:col>
      <xdr:colOff>504825</xdr:colOff>
      <xdr:row>64</xdr:row>
      <xdr:rowOff>161925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 flipH="1">
          <a:off x="21859875" y="1566862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533400</xdr:colOff>
      <xdr:row>64</xdr:row>
      <xdr:rowOff>19050</xdr:rowOff>
    </xdr:from>
    <xdr:to>
      <xdr:col>11</xdr:col>
      <xdr:colOff>533400</xdr:colOff>
      <xdr:row>64</xdr:row>
      <xdr:rowOff>161925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 flipH="1">
          <a:off x="10344150" y="1566862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504825</xdr:colOff>
      <xdr:row>64</xdr:row>
      <xdr:rowOff>19050</xdr:rowOff>
    </xdr:from>
    <xdr:to>
      <xdr:col>12</xdr:col>
      <xdr:colOff>504825</xdr:colOff>
      <xdr:row>64</xdr:row>
      <xdr:rowOff>161925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 flipH="1">
          <a:off x="11277600" y="1566862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495300</xdr:colOff>
      <xdr:row>64</xdr:row>
      <xdr:rowOff>0</xdr:rowOff>
    </xdr:from>
    <xdr:to>
      <xdr:col>15</xdr:col>
      <xdr:colOff>495300</xdr:colOff>
      <xdr:row>64</xdr:row>
      <xdr:rowOff>142875</xdr:rowOff>
    </xdr:to>
    <xdr:sp macro="" textlink="">
      <xdr:nvSpPr>
        <xdr:cNvPr id="33" name="Line 15"/>
        <xdr:cNvSpPr>
          <a:spLocks noChangeShapeType="1"/>
        </xdr:cNvSpPr>
      </xdr:nvSpPr>
      <xdr:spPr bwMode="auto">
        <a:xfrm flipH="1">
          <a:off x="14154150" y="156495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64</xdr:row>
      <xdr:rowOff>0</xdr:rowOff>
    </xdr:from>
    <xdr:to>
      <xdr:col>13</xdr:col>
      <xdr:colOff>485775</xdr:colOff>
      <xdr:row>64</xdr:row>
      <xdr:rowOff>142875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 flipH="1">
          <a:off x="12220575" y="156495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495300</xdr:colOff>
      <xdr:row>64</xdr:row>
      <xdr:rowOff>0</xdr:rowOff>
    </xdr:from>
    <xdr:to>
      <xdr:col>14</xdr:col>
      <xdr:colOff>495300</xdr:colOff>
      <xdr:row>64</xdr:row>
      <xdr:rowOff>142875</xdr:rowOff>
    </xdr:to>
    <xdr:sp macro="" textlink="">
      <xdr:nvSpPr>
        <xdr:cNvPr id="35" name="Line 15"/>
        <xdr:cNvSpPr>
          <a:spLocks noChangeShapeType="1"/>
        </xdr:cNvSpPr>
      </xdr:nvSpPr>
      <xdr:spPr bwMode="auto">
        <a:xfrm flipH="1">
          <a:off x="13192125" y="156495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10</xdr:row>
      <xdr:rowOff>157369</xdr:rowOff>
    </xdr:from>
    <xdr:to>
      <xdr:col>2</xdr:col>
      <xdr:colOff>499723</xdr:colOff>
      <xdr:row>14</xdr:row>
      <xdr:rowOff>96078</xdr:rowOff>
    </xdr:to>
    <xdr:sp macro="" textlink="" fLocksText="0">
      <xdr:nvSpPr>
        <xdr:cNvPr id="38" name="AutoShape 8"/>
        <xdr:cNvSpPr>
          <a:spLocks noChangeArrowheads="1"/>
        </xdr:cNvSpPr>
      </xdr:nvSpPr>
      <xdr:spPr bwMode="auto">
        <a:xfrm>
          <a:off x="0" y="1847021"/>
          <a:ext cx="1651006" cy="1181100"/>
        </a:xfrm>
        <a:prstGeom prst="wedgeRectCallout">
          <a:avLst>
            <a:gd name="adj1" fmla="val 55672"/>
            <a:gd name="adj2" fmla="val -6107"/>
          </a:avLst>
        </a:prstGeom>
        <a:solidFill>
          <a:srgbClr val="FFCCCC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本別紙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改版日は変更期日（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20yy/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ｍｍ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/dd)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してください。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(0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初版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の場合は、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継続課題は当年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31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日、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新規課題は受託契約締結日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9</xdr:col>
      <xdr:colOff>389283</xdr:colOff>
      <xdr:row>13</xdr:row>
      <xdr:rowOff>115956</xdr:rowOff>
    </xdr:from>
    <xdr:to>
      <xdr:col>11</xdr:col>
      <xdr:colOff>402881</xdr:colOff>
      <xdr:row>13</xdr:row>
      <xdr:rowOff>342969</xdr:rowOff>
    </xdr:to>
    <xdr:sp macro="" textlink="" fLocksText="0">
      <xdr:nvSpPr>
        <xdr:cNvPr id="40" name="AutoShape 9"/>
        <xdr:cNvSpPr>
          <a:spLocks noChangeArrowheads="1"/>
        </xdr:cNvSpPr>
      </xdr:nvSpPr>
      <xdr:spPr bwMode="auto">
        <a:xfrm>
          <a:off x="8439979" y="2551043"/>
          <a:ext cx="1935163" cy="227013"/>
        </a:xfrm>
        <a:prstGeom prst="wedgeRectCallout">
          <a:avLst>
            <a:gd name="adj1" fmla="val -105884"/>
            <a:gd name="adj2" fmla="val -7970"/>
          </a:avLst>
        </a:prstGeom>
        <a:solidFill>
          <a:sysClr val="window" lastClr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課題名を記入してください</a:t>
          </a:r>
        </a:p>
      </xdr:txBody>
    </xdr:sp>
    <xdr:clientData fLocksWithSheet="0" fPrintsWithSheet="0"/>
  </xdr:twoCellAnchor>
  <xdr:twoCellAnchor editAs="oneCell">
    <xdr:from>
      <xdr:col>6</xdr:col>
      <xdr:colOff>827020</xdr:colOff>
      <xdr:row>15</xdr:row>
      <xdr:rowOff>228601</xdr:rowOff>
    </xdr:from>
    <xdr:to>
      <xdr:col>8</xdr:col>
      <xdr:colOff>523876</xdr:colOff>
      <xdr:row>16</xdr:row>
      <xdr:rowOff>120651</xdr:rowOff>
    </xdr:to>
    <xdr:sp macro="" textlink="" fLocksText="0">
      <xdr:nvSpPr>
        <xdr:cNvPr id="42" name="AutoShape 9"/>
        <xdr:cNvSpPr>
          <a:spLocks noChangeArrowheads="1"/>
        </xdr:cNvSpPr>
      </xdr:nvSpPr>
      <xdr:spPr bwMode="auto">
        <a:xfrm>
          <a:off x="5999095" y="3524251"/>
          <a:ext cx="1620906" cy="234950"/>
        </a:xfrm>
        <a:prstGeom prst="wedgeRectCallout">
          <a:avLst>
            <a:gd name="adj1" fmla="val -24746"/>
            <a:gd name="adj2" fmla="val 104009"/>
          </a:avLst>
        </a:prstGeom>
        <a:solidFill>
          <a:sysClr val="window" lastClr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管理番号を記入してください</a:t>
          </a:r>
        </a:p>
      </xdr:txBody>
    </xdr:sp>
    <xdr:clientData fLocksWithSheet="0" fPrintsWithSheet="0"/>
  </xdr:twoCellAnchor>
  <xdr:twoCellAnchor editAs="oneCell">
    <xdr:from>
      <xdr:col>5</xdr:col>
      <xdr:colOff>57150</xdr:colOff>
      <xdr:row>15</xdr:row>
      <xdr:rowOff>219075</xdr:rowOff>
    </xdr:from>
    <xdr:to>
      <xdr:col>6</xdr:col>
      <xdr:colOff>466725</xdr:colOff>
      <xdr:row>16</xdr:row>
      <xdr:rowOff>117470</xdr:rowOff>
    </xdr:to>
    <xdr:sp macro="" textlink="" fLocksText="0">
      <xdr:nvSpPr>
        <xdr:cNvPr id="37" name="AutoShape 9"/>
        <xdr:cNvSpPr>
          <a:spLocks noChangeArrowheads="1"/>
        </xdr:cNvSpPr>
      </xdr:nvSpPr>
      <xdr:spPr bwMode="auto">
        <a:xfrm>
          <a:off x="4267200" y="3514725"/>
          <a:ext cx="1371600" cy="241295"/>
        </a:xfrm>
        <a:prstGeom prst="wedgeRectCallout">
          <a:avLst>
            <a:gd name="adj1" fmla="val -19812"/>
            <a:gd name="adj2" fmla="val 94398"/>
          </a:avLst>
        </a:prstGeom>
        <a:solidFill>
          <a:sysClr val="window" lastClr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法人名を記入してください</a:t>
          </a:r>
        </a:p>
      </xdr:txBody>
    </xdr:sp>
    <xdr:clientData fLocksWithSheet="0"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13</xdr:row>
      <xdr:rowOff>85725</xdr:rowOff>
    </xdr:from>
    <xdr:to>
      <xdr:col>11</xdr:col>
      <xdr:colOff>123825</xdr:colOff>
      <xdr:row>15</xdr:row>
      <xdr:rowOff>180975</xdr:rowOff>
    </xdr:to>
    <xdr:sp macro="" textlink="" fLocksText="0">
      <xdr:nvSpPr>
        <xdr:cNvPr id="7" name="角丸四角形吹き出し 6"/>
        <xdr:cNvSpPr/>
      </xdr:nvSpPr>
      <xdr:spPr>
        <a:xfrm>
          <a:off x="10010775" y="2562225"/>
          <a:ext cx="2867025" cy="933450"/>
        </a:xfrm>
        <a:prstGeom prst="wedgeRoundRectCallout">
          <a:avLst>
            <a:gd name="adj1" fmla="val -36793"/>
            <a:gd name="adj2" fmla="val 1001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619125</xdr:colOff>
      <xdr:row>14</xdr:row>
      <xdr:rowOff>247650</xdr:rowOff>
    </xdr:from>
    <xdr:to>
      <xdr:col>4</xdr:col>
      <xdr:colOff>3333749</xdr:colOff>
      <xdr:row>16</xdr:row>
      <xdr:rowOff>295275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3114675" y="3219450"/>
          <a:ext cx="2714624" cy="733425"/>
        </a:xfrm>
        <a:prstGeom prst="wedgeRectCallout">
          <a:avLst>
            <a:gd name="adj1" fmla="val -6117"/>
            <a:gd name="adj2" fmla="val 961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3428998</xdr:colOff>
      <xdr:row>14</xdr:row>
      <xdr:rowOff>257176</xdr:rowOff>
    </xdr:from>
    <xdr:to>
      <xdr:col>6</xdr:col>
      <xdr:colOff>866773</xdr:colOff>
      <xdr:row>16</xdr:row>
      <xdr:rowOff>142876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5924548" y="3228976"/>
          <a:ext cx="1952625" cy="571500"/>
        </a:xfrm>
        <a:prstGeom prst="wedgeRectCallout">
          <a:avLst>
            <a:gd name="adj1" fmla="val -11893"/>
            <a:gd name="adj2" fmla="val 14061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866774</xdr:colOff>
      <xdr:row>14</xdr:row>
      <xdr:rowOff>247651</xdr:rowOff>
    </xdr:from>
    <xdr:to>
      <xdr:col>7</xdr:col>
      <xdr:colOff>600074</xdr:colOff>
      <xdr:row>16</xdr:row>
      <xdr:rowOff>133351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7877174" y="3219451"/>
          <a:ext cx="1866900" cy="571500"/>
        </a:xfrm>
        <a:prstGeom prst="wedgeRectCallout">
          <a:avLst>
            <a:gd name="adj1" fmla="val -40524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13</xdr:row>
      <xdr:rowOff>38100</xdr:rowOff>
    </xdr:from>
    <xdr:to>
      <xdr:col>11</xdr:col>
      <xdr:colOff>161925</xdr:colOff>
      <xdr:row>14</xdr:row>
      <xdr:rowOff>257175</xdr:rowOff>
    </xdr:to>
    <xdr:sp macro="" textlink="" fLocksText="0">
      <xdr:nvSpPr>
        <xdr:cNvPr id="6" name="角丸四角形吹き出し 5"/>
        <xdr:cNvSpPr/>
      </xdr:nvSpPr>
      <xdr:spPr>
        <a:xfrm>
          <a:off x="10144125" y="2514600"/>
          <a:ext cx="2743200" cy="714375"/>
        </a:xfrm>
        <a:prstGeom prst="wedgeRoundRectCallout">
          <a:avLst>
            <a:gd name="adj1" fmla="val -39685"/>
            <a:gd name="adj2" fmla="val 155465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</a:t>
          </a:r>
        </a:p>
      </xdr:txBody>
    </xdr:sp>
    <xdr:clientData fLocksWithSheet="0" fPrintsWithSheet="0"/>
  </xdr:twoCellAnchor>
  <xdr:twoCellAnchor>
    <xdr:from>
      <xdr:col>8</xdr:col>
      <xdr:colOff>771525</xdr:colOff>
      <xdr:row>36</xdr:row>
      <xdr:rowOff>228600</xdr:rowOff>
    </xdr:from>
    <xdr:to>
      <xdr:col>12</xdr:col>
      <xdr:colOff>114300</xdr:colOff>
      <xdr:row>40</xdr:row>
      <xdr:rowOff>19050</xdr:rowOff>
    </xdr:to>
    <xdr:sp macro="" textlink="" fLocksText="0">
      <xdr:nvSpPr>
        <xdr:cNvPr id="7" name="角丸四角形吹き出し 6"/>
        <xdr:cNvSpPr/>
      </xdr:nvSpPr>
      <xdr:spPr>
        <a:xfrm>
          <a:off x="10725150" y="8934450"/>
          <a:ext cx="2924175" cy="781050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104775</xdr:colOff>
      <xdr:row>14</xdr:row>
      <xdr:rowOff>228601</xdr:rowOff>
    </xdr:from>
    <xdr:to>
      <xdr:col>4</xdr:col>
      <xdr:colOff>3781425</xdr:colOff>
      <xdr:row>17</xdr:row>
      <xdr:rowOff>9525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2600325" y="3200401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3829047</xdr:colOff>
      <xdr:row>14</xdr:row>
      <xdr:rowOff>238125</xdr:rowOff>
    </xdr:from>
    <xdr:to>
      <xdr:col>6</xdr:col>
      <xdr:colOff>1266822</xdr:colOff>
      <xdr:row>15</xdr:row>
      <xdr:rowOff>285750</xdr:rowOff>
    </xdr:to>
    <xdr:sp macro="" textlink="" fLocksText="0">
      <xdr:nvSpPr>
        <xdr:cNvPr id="8" name="AutoShape 8"/>
        <xdr:cNvSpPr>
          <a:spLocks noChangeArrowheads="1"/>
        </xdr:cNvSpPr>
      </xdr:nvSpPr>
      <xdr:spPr bwMode="auto">
        <a:xfrm>
          <a:off x="6324597" y="3209925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1266822</xdr:colOff>
      <xdr:row>14</xdr:row>
      <xdr:rowOff>228600</xdr:rowOff>
    </xdr:from>
    <xdr:to>
      <xdr:col>8</xdr:col>
      <xdr:colOff>209548</xdr:colOff>
      <xdr:row>15</xdr:row>
      <xdr:rowOff>276225</xdr:rowOff>
    </xdr:to>
    <xdr:sp macro="" textlink="" fLocksText="0">
      <xdr:nvSpPr>
        <xdr:cNvPr id="9" name="AutoShape 8"/>
        <xdr:cNvSpPr>
          <a:spLocks noChangeArrowheads="1"/>
        </xdr:cNvSpPr>
      </xdr:nvSpPr>
      <xdr:spPr bwMode="auto">
        <a:xfrm>
          <a:off x="8277222" y="320040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10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12</xdr:row>
      <xdr:rowOff>200025</xdr:rowOff>
    </xdr:from>
    <xdr:to>
      <xdr:col>11</xdr:col>
      <xdr:colOff>542925</xdr:colOff>
      <xdr:row>15</xdr:row>
      <xdr:rowOff>314325</xdr:rowOff>
    </xdr:to>
    <xdr:sp macro="" textlink="" fLocksText="0">
      <xdr:nvSpPr>
        <xdr:cNvPr id="6" name="角丸四角形吹き出し 5"/>
        <xdr:cNvSpPr/>
      </xdr:nvSpPr>
      <xdr:spPr>
        <a:xfrm>
          <a:off x="10134600" y="2428875"/>
          <a:ext cx="3133725" cy="1200150"/>
        </a:xfrm>
        <a:prstGeom prst="wedgeRoundRectCallout">
          <a:avLst>
            <a:gd name="adj1" fmla="val -37885"/>
            <a:gd name="adj2" fmla="val 78952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3</xdr:col>
      <xdr:colOff>485775</xdr:colOff>
      <xdr:row>14</xdr:row>
      <xdr:rowOff>209550</xdr:rowOff>
    </xdr:from>
    <xdr:to>
      <xdr:col>4</xdr:col>
      <xdr:colOff>3609975</xdr:colOff>
      <xdr:row>16</xdr:row>
      <xdr:rowOff>323850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2447925" y="3181350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3790947</xdr:colOff>
      <xdr:row>14</xdr:row>
      <xdr:rowOff>323850</xdr:rowOff>
    </xdr:from>
    <xdr:to>
      <xdr:col>6</xdr:col>
      <xdr:colOff>1228722</xdr:colOff>
      <xdr:row>16</xdr:row>
      <xdr:rowOff>120464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6286497" y="3295650"/>
          <a:ext cx="1952625" cy="482414"/>
        </a:xfrm>
        <a:prstGeom prst="wedgeRectCallout">
          <a:avLst>
            <a:gd name="adj1" fmla="val -33356"/>
            <a:gd name="adj2" fmla="val 15168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1200148</xdr:colOff>
      <xdr:row>15</xdr:row>
      <xdr:rowOff>19050</xdr:rowOff>
    </xdr:from>
    <xdr:to>
      <xdr:col>8</xdr:col>
      <xdr:colOff>57149</xdr:colOff>
      <xdr:row>16</xdr:row>
      <xdr:rowOff>158564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210548" y="3333750"/>
          <a:ext cx="1800226" cy="482414"/>
        </a:xfrm>
        <a:prstGeom prst="wedgeRectCallout">
          <a:avLst>
            <a:gd name="adj1" fmla="val -56247"/>
            <a:gd name="adj2" fmla="val 15273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13</xdr:row>
      <xdr:rowOff>476250</xdr:rowOff>
    </xdr:from>
    <xdr:to>
      <xdr:col>11</xdr:col>
      <xdr:colOff>400050</xdr:colOff>
      <xdr:row>15</xdr:row>
      <xdr:rowOff>190500</xdr:rowOff>
    </xdr:to>
    <xdr:sp macro="" textlink="" fLocksText="0">
      <xdr:nvSpPr>
        <xdr:cNvPr id="5" name="角丸四角形吹き出し 4"/>
        <xdr:cNvSpPr/>
      </xdr:nvSpPr>
      <xdr:spPr>
        <a:xfrm>
          <a:off x="10125075" y="2952750"/>
          <a:ext cx="3000375" cy="552450"/>
        </a:xfrm>
        <a:prstGeom prst="wedgeRoundRectCallout">
          <a:avLst>
            <a:gd name="adj1" fmla="val -37030"/>
            <a:gd name="adj2" fmla="val 13803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1019175</xdr:colOff>
      <xdr:row>15</xdr:row>
      <xdr:rowOff>38100</xdr:rowOff>
    </xdr:from>
    <xdr:to>
      <xdr:col>4</xdr:col>
      <xdr:colOff>2686050</xdr:colOff>
      <xdr:row>16</xdr:row>
      <xdr:rowOff>342899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3514725" y="3352800"/>
          <a:ext cx="1666875" cy="647699"/>
        </a:xfrm>
        <a:prstGeom prst="wedgeRectCallout">
          <a:avLst>
            <a:gd name="adj1" fmla="val -20194"/>
            <a:gd name="adj2" fmla="val 9255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3533773</xdr:colOff>
      <xdr:row>15</xdr:row>
      <xdr:rowOff>38100</xdr:rowOff>
    </xdr:from>
    <xdr:to>
      <xdr:col>6</xdr:col>
      <xdr:colOff>971548</xdr:colOff>
      <xdr:row>16</xdr:row>
      <xdr:rowOff>85725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029323" y="3352800"/>
          <a:ext cx="1952625" cy="390525"/>
        </a:xfrm>
        <a:prstGeom prst="wedgeRectCallout">
          <a:avLst>
            <a:gd name="adj1" fmla="val -25064"/>
            <a:gd name="adj2" fmla="val 19187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1057274</xdr:colOff>
      <xdr:row>15</xdr:row>
      <xdr:rowOff>47625</xdr:rowOff>
    </xdr:from>
    <xdr:to>
      <xdr:col>7</xdr:col>
      <xdr:colOff>676275</xdr:colOff>
      <xdr:row>16</xdr:row>
      <xdr:rowOff>95250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067674" y="3362325"/>
          <a:ext cx="1752601" cy="390525"/>
        </a:xfrm>
        <a:prstGeom prst="wedgeRectCallout">
          <a:avLst>
            <a:gd name="adj1" fmla="val -57561"/>
            <a:gd name="adj2" fmla="val 18699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13</xdr:row>
      <xdr:rowOff>476250</xdr:rowOff>
    </xdr:from>
    <xdr:to>
      <xdr:col>11</xdr:col>
      <xdr:colOff>171450</xdr:colOff>
      <xdr:row>15</xdr:row>
      <xdr:rowOff>285750</xdr:rowOff>
    </xdr:to>
    <xdr:sp macro="" textlink="" fLocksText="0">
      <xdr:nvSpPr>
        <xdr:cNvPr id="5" name="角丸四角形吹き出し 4"/>
        <xdr:cNvSpPr/>
      </xdr:nvSpPr>
      <xdr:spPr>
        <a:xfrm>
          <a:off x="9991725" y="2952750"/>
          <a:ext cx="2895600" cy="647700"/>
        </a:xfrm>
        <a:prstGeom prst="wedgeRoundRectCallout">
          <a:avLst>
            <a:gd name="adj1" fmla="val -31908"/>
            <a:gd name="adj2" fmla="val 11131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581025</xdr:colOff>
      <xdr:row>14</xdr:row>
      <xdr:rowOff>304800</xdr:rowOff>
    </xdr:from>
    <xdr:to>
      <xdr:col>4</xdr:col>
      <xdr:colOff>3295649</xdr:colOff>
      <xdr:row>17</xdr:row>
      <xdr:rowOff>9525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3076575" y="3276600"/>
          <a:ext cx="2714624" cy="733425"/>
        </a:xfrm>
        <a:prstGeom prst="wedgeRectCallout">
          <a:avLst>
            <a:gd name="adj1" fmla="val -9275"/>
            <a:gd name="adj2" fmla="val 8839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3486148</xdr:colOff>
      <xdr:row>15</xdr:row>
      <xdr:rowOff>1</xdr:rowOff>
    </xdr:from>
    <xdr:to>
      <xdr:col>6</xdr:col>
      <xdr:colOff>923923</xdr:colOff>
      <xdr:row>16</xdr:row>
      <xdr:rowOff>228601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5981698" y="3314701"/>
          <a:ext cx="1952625" cy="571500"/>
        </a:xfrm>
        <a:prstGeom prst="wedgeRectCallout">
          <a:avLst>
            <a:gd name="adj1" fmla="val -11893"/>
            <a:gd name="adj2" fmla="val 123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923924</xdr:colOff>
      <xdr:row>15</xdr:row>
      <xdr:rowOff>9526</xdr:rowOff>
    </xdr:from>
    <xdr:to>
      <xdr:col>7</xdr:col>
      <xdr:colOff>657224</xdr:colOff>
      <xdr:row>16</xdr:row>
      <xdr:rowOff>238126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7934324" y="3324226"/>
          <a:ext cx="1866900" cy="571500"/>
        </a:xfrm>
        <a:prstGeom prst="wedgeRectCallout">
          <a:avLst>
            <a:gd name="adj1" fmla="val -34402"/>
            <a:gd name="adj2" fmla="val 11675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13</xdr:row>
      <xdr:rowOff>485775</xdr:rowOff>
    </xdr:from>
    <xdr:to>
      <xdr:col>11</xdr:col>
      <xdr:colOff>190500</xdr:colOff>
      <xdr:row>15</xdr:row>
      <xdr:rowOff>257175</xdr:rowOff>
    </xdr:to>
    <xdr:sp macro="" textlink="" fLocksText="0">
      <xdr:nvSpPr>
        <xdr:cNvPr id="6" name="角丸四角形吹き出し 5"/>
        <xdr:cNvSpPr/>
      </xdr:nvSpPr>
      <xdr:spPr>
        <a:xfrm>
          <a:off x="10258425" y="2962275"/>
          <a:ext cx="2657475" cy="609600"/>
        </a:xfrm>
        <a:prstGeom prst="wedgeRoundRectCallout">
          <a:avLst>
            <a:gd name="adj1" fmla="val -41799"/>
            <a:gd name="adj2" fmla="val 131325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8</xdr:col>
      <xdr:colOff>742951</xdr:colOff>
      <xdr:row>37</xdr:row>
      <xdr:rowOff>19050</xdr:rowOff>
    </xdr:from>
    <xdr:to>
      <xdr:col>12</xdr:col>
      <xdr:colOff>95251</xdr:colOff>
      <xdr:row>40</xdr:row>
      <xdr:rowOff>66675</xdr:rowOff>
    </xdr:to>
    <xdr:sp macro="" textlink="" fLocksText="0">
      <xdr:nvSpPr>
        <xdr:cNvPr id="5" name="角丸四角形吹き出し 4"/>
        <xdr:cNvSpPr/>
      </xdr:nvSpPr>
      <xdr:spPr>
        <a:xfrm>
          <a:off x="10696576" y="8439150"/>
          <a:ext cx="2933700" cy="790575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28575</xdr:colOff>
      <xdr:row>14</xdr:row>
      <xdr:rowOff>266701</xdr:rowOff>
    </xdr:from>
    <xdr:to>
      <xdr:col>4</xdr:col>
      <xdr:colOff>3705225</xdr:colOff>
      <xdr:row>17</xdr:row>
      <xdr:rowOff>47625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2524125" y="3238501"/>
          <a:ext cx="3676650" cy="809624"/>
        </a:xfrm>
        <a:prstGeom prst="wedgeRectCallout">
          <a:avLst>
            <a:gd name="adj1" fmla="val -4782"/>
            <a:gd name="adj2" fmla="val 7049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3771897</xdr:colOff>
      <xdr:row>15</xdr:row>
      <xdr:rowOff>9525</xdr:rowOff>
    </xdr:from>
    <xdr:to>
      <xdr:col>6</xdr:col>
      <xdr:colOff>1209672</xdr:colOff>
      <xdr:row>16</xdr:row>
      <xdr:rowOff>57150</xdr:rowOff>
    </xdr:to>
    <xdr:sp macro="" textlink="" fLocksText="0">
      <xdr:nvSpPr>
        <xdr:cNvPr id="8" name="AutoShape 8"/>
        <xdr:cNvSpPr>
          <a:spLocks noChangeArrowheads="1"/>
        </xdr:cNvSpPr>
      </xdr:nvSpPr>
      <xdr:spPr bwMode="auto">
        <a:xfrm>
          <a:off x="6267447" y="3324225"/>
          <a:ext cx="1952625" cy="390525"/>
        </a:xfrm>
        <a:prstGeom prst="wedgeRectCallout">
          <a:avLst>
            <a:gd name="adj1" fmla="val -30429"/>
            <a:gd name="adj2" fmla="val 21138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1266822</xdr:colOff>
      <xdr:row>15</xdr:row>
      <xdr:rowOff>0</xdr:rowOff>
    </xdr:from>
    <xdr:to>
      <xdr:col>8</xdr:col>
      <xdr:colOff>209548</xdr:colOff>
      <xdr:row>16</xdr:row>
      <xdr:rowOff>47625</xdr:rowOff>
    </xdr:to>
    <xdr:sp macro="" textlink="" fLocksText="0">
      <xdr:nvSpPr>
        <xdr:cNvPr id="9" name="AutoShape 8"/>
        <xdr:cNvSpPr>
          <a:spLocks noChangeArrowheads="1"/>
        </xdr:cNvSpPr>
      </xdr:nvSpPr>
      <xdr:spPr bwMode="auto">
        <a:xfrm>
          <a:off x="8277222" y="3314700"/>
          <a:ext cx="1885951" cy="390525"/>
        </a:xfrm>
        <a:prstGeom prst="wedgeRectCallout">
          <a:avLst>
            <a:gd name="adj1" fmla="val -55766"/>
            <a:gd name="adj2" fmla="val 21138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12</xdr:row>
      <xdr:rowOff>95250</xdr:rowOff>
    </xdr:from>
    <xdr:to>
      <xdr:col>11</xdr:col>
      <xdr:colOff>523875</xdr:colOff>
      <xdr:row>15</xdr:row>
      <xdr:rowOff>190499</xdr:rowOff>
    </xdr:to>
    <xdr:sp macro="" textlink="" fLocksText="0">
      <xdr:nvSpPr>
        <xdr:cNvPr id="5" name="角丸四角形吹き出し 4"/>
        <xdr:cNvSpPr/>
      </xdr:nvSpPr>
      <xdr:spPr>
        <a:xfrm>
          <a:off x="10210800" y="2324100"/>
          <a:ext cx="3038475" cy="1181099"/>
        </a:xfrm>
        <a:prstGeom prst="wedgeRoundRectCallout">
          <a:avLst>
            <a:gd name="adj1" fmla="val -42140"/>
            <a:gd name="adj2" fmla="val 9561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114300</xdr:colOff>
      <xdr:row>14</xdr:row>
      <xdr:rowOff>304800</xdr:rowOff>
    </xdr:from>
    <xdr:to>
      <xdr:col>4</xdr:col>
      <xdr:colOff>3771900</xdr:colOff>
      <xdr:row>17</xdr:row>
      <xdr:rowOff>76200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2609850" y="3276600"/>
          <a:ext cx="3657600" cy="800100"/>
        </a:xfrm>
        <a:prstGeom prst="wedgeRectCallout">
          <a:avLst>
            <a:gd name="adj1" fmla="val -9457"/>
            <a:gd name="adj2" fmla="val 760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3829047</xdr:colOff>
      <xdr:row>14</xdr:row>
      <xdr:rowOff>285750</xdr:rowOff>
    </xdr:from>
    <xdr:to>
      <xdr:col>6</xdr:col>
      <xdr:colOff>1266822</xdr:colOff>
      <xdr:row>16</xdr:row>
      <xdr:rowOff>82364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324597" y="3257550"/>
          <a:ext cx="1952625" cy="482414"/>
        </a:xfrm>
        <a:prstGeom prst="wedgeRectCallout">
          <a:avLst>
            <a:gd name="adj1" fmla="val -31893"/>
            <a:gd name="adj2" fmla="val 16551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1333498</xdr:colOff>
      <xdr:row>14</xdr:row>
      <xdr:rowOff>314325</xdr:rowOff>
    </xdr:from>
    <xdr:to>
      <xdr:col>8</xdr:col>
      <xdr:colOff>190499</xdr:colOff>
      <xdr:row>16</xdr:row>
      <xdr:rowOff>110939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343898" y="3286125"/>
          <a:ext cx="1800226" cy="482414"/>
        </a:xfrm>
        <a:prstGeom prst="wedgeRectCallout">
          <a:avLst>
            <a:gd name="adj1" fmla="val -58892"/>
            <a:gd name="adj2" fmla="val 16260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47626</xdr:colOff>
      <xdr:row>14</xdr:row>
      <xdr:rowOff>152400</xdr:rowOff>
    </xdr:from>
    <xdr:to>
      <xdr:col>11</xdr:col>
      <xdr:colOff>171450</xdr:colOff>
      <xdr:row>16</xdr:row>
      <xdr:rowOff>9525</xdr:rowOff>
    </xdr:to>
    <xdr:sp macro="" textlink="" fLocksText="0">
      <xdr:nvSpPr>
        <xdr:cNvPr id="5" name="角丸四角形吹き出し 4"/>
        <xdr:cNvSpPr/>
      </xdr:nvSpPr>
      <xdr:spPr>
        <a:xfrm>
          <a:off x="10001251" y="3124200"/>
          <a:ext cx="2895599" cy="542925"/>
        </a:xfrm>
        <a:prstGeom prst="wedgeRoundRectCallout">
          <a:avLst>
            <a:gd name="adj1" fmla="val -31633"/>
            <a:gd name="adj2" fmla="val 1025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1066800</xdr:colOff>
      <xdr:row>15</xdr:row>
      <xdr:rowOff>57150</xdr:rowOff>
    </xdr:from>
    <xdr:to>
      <xdr:col>4</xdr:col>
      <xdr:colOff>2733675</xdr:colOff>
      <xdr:row>17</xdr:row>
      <xdr:rowOff>19049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3562350" y="3371850"/>
          <a:ext cx="1666875" cy="647699"/>
        </a:xfrm>
        <a:prstGeom prst="wedgeRectCallout">
          <a:avLst>
            <a:gd name="adj1" fmla="val -21909"/>
            <a:gd name="adj2" fmla="val 91084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3543298</xdr:colOff>
      <xdr:row>15</xdr:row>
      <xdr:rowOff>47625</xdr:rowOff>
    </xdr:from>
    <xdr:to>
      <xdr:col>6</xdr:col>
      <xdr:colOff>981073</xdr:colOff>
      <xdr:row>16</xdr:row>
      <xdr:rowOff>95250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038848" y="3362325"/>
          <a:ext cx="1952625" cy="390525"/>
        </a:xfrm>
        <a:prstGeom prst="wedgeRectCallout">
          <a:avLst>
            <a:gd name="adj1" fmla="val -29942"/>
            <a:gd name="adj2" fmla="val 18455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1066799</xdr:colOff>
      <xdr:row>15</xdr:row>
      <xdr:rowOff>66675</xdr:rowOff>
    </xdr:from>
    <xdr:to>
      <xdr:col>7</xdr:col>
      <xdr:colOff>685800</xdr:colOff>
      <xdr:row>16</xdr:row>
      <xdr:rowOff>114300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077199" y="3381375"/>
          <a:ext cx="1752601" cy="390525"/>
        </a:xfrm>
        <a:prstGeom prst="wedgeRectCallout">
          <a:avLst>
            <a:gd name="adj1" fmla="val -57561"/>
            <a:gd name="adj2" fmla="val 17968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14</xdr:row>
      <xdr:rowOff>47625</xdr:rowOff>
    </xdr:from>
    <xdr:to>
      <xdr:col>11</xdr:col>
      <xdr:colOff>209550</xdr:colOff>
      <xdr:row>16</xdr:row>
      <xdr:rowOff>9525</xdr:rowOff>
    </xdr:to>
    <xdr:sp macro="" textlink="" fLocksText="0">
      <xdr:nvSpPr>
        <xdr:cNvPr id="5" name="角丸四角形吹き出し 4"/>
        <xdr:cNvSpPr/>
      </xdr:nvSpPr>
      <xdr:spPr>
        <a:xfrm>
          <a:off x="10086975" y="3133725"/>
          <a:ext cx="2886075" cy="647700"/>
        </a:xfrm>
        <a:prstGeom prst="wedgeRoundRectCallout">
          <a:avLst>
            <a:gd name="adj1" fmla="val -34278"/>
            <a:gd name="adj2" fmla="val 983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657225</xdr:colOff>
      <xdr:row>14</xdr:row>
      <xdr:rowOff>247650</xdr:rowOff>
    </xdr:from>
    <xdr:to>
      <xdr:col>4</xdr:col>
      <xdr:colOff>3371849</xdr:colOff>
      <xdr:row>16</xdr:row>
      <xdr:rowOff>295275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3162300" y="3333750"/>
          <a:ext cx="2714624" cy="733425"/>
        </a:xfrm>
        <a:prstGeom prst="wedgeRectCallout">
          <a:avLst>
            <a:gd name="adj1" fmla="val -6117"/>
            <a:gd name="adj2" fmla="val 961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3438523</xdr:colOff>
      <xdr:row>14</xdr:row>
      <xdr:rowOff>333376</xdr:rowOff>
    </xdr:from>
    <xdr:to>
      <xdr:col>6</xdr:col>
      <xdr:colOff>876298</xdr:colOff>
      <xdr:row>16</xdr:row>
      <xdr:rowOff>219076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5943598" y="3419476"/>
          <a:ext cx="1952625" cy="571500"/>
        </a:xfrm>
        <a:prstGeom prst="wedgeRectCallout">
          <a:avLst>
            <a:gd name="adj1" fmla="val -11893"/>
            <a:gd name="adj2" fmla="val 13061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952499</xdr:colOff>
      <xdr:row>14</xdr:row>
      <xdr:rowOff>285751</xdr:rowOff>
    </xdr:from>
    <xdr:to>
      <xdr:col>7</xdr:col>
      <xdr:colOff>685799</xdr:colOff>
      <xdr:row>16</xdr:row>
      <xdr:rowOff>171451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7972424" y="3371851"/>
          <a:ext cx="1866900" cy="571500"/>
        </a:xfrm>
        <a:prstGeom prst="wedgeRectCallout">
          <a:avLst>
            <a:gd name="adj1" fmla="val -38483"/>
            <a:gd name="adj2" fmla="val 133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14</xdr:row>
      <xdr:rowOff>38101</xdr:rowOff>
    </xdr:from>
    <xdr:to>
      <xdr:col>11</xdr:col>
      <xdr:colOff>104775</xdr:colOff>
      <xdr:row>15</xdr:row>
      <xdr:rowOff>209551</xdr:rowOff>
    </xdr:to>
    <xdr:sp macro="" textlink="" fLocksText="0">
      <xdr:nvSpPr>
        <xdr:cNvPr id="3" name="角丸四角形吹き出し 2"/>
        <xdr:cNvSpPr/>
      </xdr:nvSpPr>
      <xdr:spPr>
        <a:xfrm>
          <a:off x="10153650" y="3143251"/>
          <a:ext cx="2705100" cy="514350"/>
        </a:xfrm>
        <a:prstGeom prst="wedgeRoundRectCallout">
          <a:avLst>
            <a:gd name="adj1" fmla="val -34485"/>
            <a:gd name="adj2" fmla="val 14651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8</xdr:col>
      <xdr:colOff>704851</xdr:colOff>
      <xdr:row>36</xdr:row>
      <xdr:rowOff>38100</xdr:rowOff>
    </xdr:from>
    <xdr:to>
      <xdr:col>12</xdr:col>
      <xdr:colOff>190501</xdr:colOff>
      <xdr:row>39</xdr:row>
      <xdr:rowOff>180975</xdr:rowOff>
    </xdr:to>
    <xdr:sp macro="" textlink="" fLocksText="0">
      <xdr:nvSpPr>
        <xdr:cNvPr id="4" name="角丸四角形吹き出し 3"/>
        <xdr:cNvSpPr/>
      </xdr:nvSpPr>
      <xdr:spPr>
        <a:xfrm>
          <a:off x="10658476" y="8343900"/>
          <a:ext cx="2971800" cy="885825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3</xdr:col>
      <xdr:colOff>466725</xdr:colOff>
      <xdr:row>14</xdr:row>
      <xdr:rowOff>228601</xdr:rowOff>
    </xdr:from>
    <xdr:to>
      <xdr:col>4</xdr:col>
      <xdr:colOff>3609975</xdr:colOff>
      <xdr:row>17</xdr:row>
      <xdr:rowOff>9525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2428875" y="3333751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3819522</xdr:colOff>
      <xdr:row>14</xdr:row>
      <xdr:rowOff>314325</xdr:rowOff>
    </xdr:from>
    <xdr:to>
      <xdr:col>6</xdr:col>
      <xdr:colOff>1257297</xdr:colOff>
      <xdr:row>16</xdr:row>
      <xdr:rowOff>19050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315072" y="3419475"/>
          <a:ext cx="1952625" cy="390525"/>
        </a:xfrm>
        <a:prstGeom prst="wedgeRectCallout">
          <a:avLst>
            <a:gd name="adj1" fmla="val -29942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1276347</xdr:colOff>
      <xdr:row>15</xdr:row>
      <xdr:rowOff>47625</xdr:rowOff>
    </xdr:from>
    <xdr:to>
      <xdr:col>8</xdr:col>
      <xdr:colOff>219073</xdr:colOff>
      <xdr:row>16</xdr:row>
      <xdr:rowOff>95250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286747" y="3495675"/>
          <a:ext cx="1885951" cy="390525"/>
        </a:xfrm>
        <a:prstGeom prst="wedgeRectCallout">
          <a:avLst>
            <a:gd name="adj1" fmla="val -59301"/>
            <a:gd name="adj2" fmla="val 19187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13</xdr:row>
      <xdr:rowOff>133350</xdr:rowOff>
    </xdr:from>
    <xdr:to>
      <xdr:col>11</xdr:col>
      <xdr:colOff>304800</xdr:colOff>
      <xdr:row>15</xdr:row>
      <xdr:rowOff>161925</xdr:rowOff>
    </xdr:to>
    <xdr:sp macro="" textlink="" fLocksText="0">
      <xdr:nvSpPr>
        <xdr:cNvPr id="4" name="角丸四角形吹き出し 3"/>
        <xdr:cNvSpPr/>
      </xdr:nvSpPr>
      <xdr:spPr>
        <a:xfrm>
          <a:off x="10001249" y="2609850"/>
          <a:ext cx="3057526" cy="866775"/>
        </a:xfrm>
        <a:prstGeom prst="wedgeRoundRectCallout">
          <a:avLst>
            <a:gd name="adj1" fmla="val -39687"/>
            <a:gd name="adj2" fmla="val 11478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</a:t>
          </a:r>
          <a:r>
            <a:rPr kumimoji="1" lang="ja-JP" alt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</a:t>
          </a:r>
          <a:r>
            <a:rPr kumimoji="1" lang="ja-JP" alt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のセル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に金額を記入してください</a:t>
          </a:r>
          <a:endParaRPr lang="ja-JP" altLang="ja-JP"/>
        </a:p>
      </xdr:txBody>
    </xdr:sp>
    <xdr:clientData fLocksWithSheet="0" fPrintsWithSheet="0"/>
  </xdr:twoCellAnchor>
  <xdr:twoCellAnchor editAs="oneCell">
    <xdr:from>
      <xdr:col>4</xdr:col>
      <xdr:colOff>600075</xdr:colOff>
      <xdr:row>14</xdr:row>
      <xdr:rowOff>219075</xdr:rowOff>
    </xdr:from>
    <xdr:to>
      <xdr:col>4</xdr:col>
      <xdr:colOff>3314699</xdr:colOff>
      <xdr:row>16</xdr:row>
      <xdr:rowOff>266700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3095625" y="3190875"/>
          <a:ext cx="2714624" cy="733425"/>
        </a:xfrm>
        <a:prstGeom prst="wedgeRectCallout">
          <a:avLst>
            <a:gd name="adj1" fmla="val -6117"/>
            <a:gd name="adj2" fmla="val 961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3371848</xdr:colOff>
      <xdr:row>14</xdr:row>
      <xdr:rowOff>228601</xdr:rowOff>
    </xdr:from>
    <xdr:to>
      <xdr:col>6</xdr:col>
      <xdr:colOff>809623</xdr:colOff>
      <xdr:row>16</xdr:row>
      <xdr:rowOff>114301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5867398" y="3200401"/>
          <a:ext cx="1952625" cy="571500"/>
        </a:xfrm>
        <a:prstGeom prst="wedgeRectCallout">
          <a:avLst>
            <a:gd name="adj1" fmla="val -11893"/>
            <a:gd name="adj2" fmla="val 14061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904874</xdr:colOff>
      <xdr:row>14</xdr:row>
      <xdr:rowOff>257176</xdr:rowOff>
    </xdr:from>
    <xdr:to>
      <xdr:col>7</xdr:col>
      <xdr:colOff>638174</xdr:colOff>
      <xdr:row>16</xdr:row>
      <xdr:rowOff>142876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7915274" y="3228976"/>
          <a:ext cx="1866900" cy="571500"/>
        </a:xfrm>
        <a:prstGeom prst="wedgeRectCallout">
          <a:avLst>
            <a:gd name="adj1" fmla="val -40524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13</xdr:row>
      <xdr:rowOff>38100</xdr:rowOff>
    </xdr:from>
    <xdr:to>
      <xdr:col>11</xdr:col>
      <xdr:colOff>457200</xdr:colOff>
      <xdr:row>15</xdr:row>
      <xdr:rowOff>180975</xdr:rowOff>
    </xdr:to>
    <xdr:sp macro="" textlink="" fLocksText="0">
      <xdr:nvSpPr>
        <xdr:cNvPr id="3" name="角丸四角形吹き出し 2"/>
        <xdr:cNvSpPr/>
      </xdr:nvSpPr>
      <xdr:spPr>
        <a:xfrm>
          <a:off x="10144125" y="2647950"/>
          <a:ext cx="3067050" cy="981075"/>
        </a:xfrm>
        <a:prstGeom prst="wedgeRoundRectCallout">
          <a:avLst>
            <a:gd name="adj1" fmla="val -42140"/>
            <a:gd name="adj2" fmla="val 9561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95250</xdr:colOff>
      <xdr:row>14</xdr:row>
      <xdr:rowOff>219075</xdr:rowOff>
    </xdr:from>
    <xdr:to>
      <xdr:col>4</xdr:col>
      <xdr:colOff>3752850</xdr:colOff>
      <xdr:row>16</xdr:row>
      <xdr:rowOff>333375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2590800" y="3324225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19047</xdr:colOff>
      <xdr:row>14</xdr:row>
      <xdr:rowOff>276225</xdr:rowOff>
    </xdr:from>
    <xdr:to>
      <xdr:col>6</xdr:col>
      <xdr:colOff>1314447</xdr:colOff>
      <xdr:row>16</xdr:row>
      <xdr:rowOff>72839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6372222" y="3381375"/>
          <a:ext cx="1952625" cy="482414"/>
        </a:xfrm>
        <a:prstGeom prst="wedgeRectCallout">
          <a:avLst>
            <a:gd name="adj1" fmla="val -31405"/>
            <a:gd name="adj2" fmla="val 16156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1314448</xdr:colOff>
      <xdr:row>14</xdr:row>
      <xdr:rowOff>323850</xdr:rowOff>
    </xdr:from>
    <xdr:to>
      <xdr:col>8</xdr:col>
      <xdr:colOff>171449</xdr:colOff>
      <xdr:row>16</xdr:row>
      <xdr:rowOff>120464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8324848" y="3429000"/>
          <a:ext cx="1800226" cy="482414"/>
        </a:xfrm>
        <a:prstGeom prst="wedgeRectCallout">
          <a:avLst>
            <a:gd name="adj1" fmla="val -57834"/>
            <a:gd name="adj2" fmla="val 15865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14</xdr:row>
      <xdr:rowOff>9525</xdr:rowOff>
    </xdr:from>
    <xdr:to>
      <xdr:col>11</xdr:col>
      <xdr:colOff>219075</xdr:colOff>
      <xdr:row>15</xdr:row>
      <xdr:rowOff>295275</xdr:rowOff>
    </xdr:to>
    <xdr:sp macro="" textlink="" fLocksText="0">
      <xdr:nvSpPr>
        <xdr:cNvPr id="4" name="角丸四角形吹き出し 3"/>
        <xdr:cNvSpPr/>
      </xdr:nvSpPr>
      <xdr:spPr>
        <a:xfrm>
          <a:off x="10086975" y="3114675"/>
          <a:ext cx="2886075" cy="628650"/>
        </a:xfrm>
        <a:prstGeom prst="wedgeRoundRectCallout">
          <a:avLst>
            <a:gd name="adj1" fmla="val -35535"/>
            <a:gd name="adj2" fmla="val 10775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1066800</xdr:colOff>
      <xdr:row>14</xdr:row>
      <xdr:rowOff>323850</xdr:rowOff>
    </xdr:from>
    <xdr:to>
      <xdr:col>4</xdr:col>
      <xdr:colOff>2733675</xdr:colOff>
      <xdr:row>16</xdr:row>
      <xdr:rowOff>285749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3562350" y="342900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3648073</xdr:colOff>
      <xdr:row>15</xdr:row>
      <xdr:rowOff>57150</xdr:rowOff>
    </xdr:from>
    <xdr:to>
      <xdr:col>6</xdr:col>
      <xdr:colOff>1085848</xdr:colOff>
      <xdr:row>16</xdr:row>
      <xdr:rowOff>104775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143623" y="3505200"/>
          <a:ext cx="1952625" cy="390525"/>
        </a:xfrm>
        <a:prstGeom prst="wedgeRectCallout">
          <a:avLst>
            <a:gd name="adj1" fmla="val -27991"/>
            <a:gd name="adj2" fmla="val 18455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1152524</xdr:colOff>
      <xdr:row>15</xdr:row>
      <xdr:rowOff>76200</xdr:rowOff>
    </xdr:from>
    <xdr:to>
      <xdr:col>7</xdr:col>
      <xdr:colOff>771525</xdr:colOff>
      <xdr:row>16</xdr:row>
      <xdr:rowOff>123825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162924" y="3524250"/>
          <a:ext cx="1752601" cy="390525"/>
        </a:xfrm>
        <a:prstGeom prst="wedgeRectCallout">
          <a:avLst>
            <a:gd name="adj1" fmla="val -57017"/>
            <a:gd name="adj2" fmla="val 17724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14</xdr:row>
      <xdr:rowOff>28576</xdr:rowOff>
    </xdr:from>
    <xdr:to>
      <xdr:col>11</xdr:col>
      <xdr:colOff>238125</xdr:colOff>
      <xdr:row>16</xdr:row>
      <xdr:rowOff>47626</xdr:rowOff>
    </xdr:to>
    <xdr:sp macro="" textlink="" fLocksText="0">
      <xdr:nvSpPr>
        <xdr:cNvPr id="3" name="角丸四角形吹き出し 2"/>
        <xdr:cNvSpPr/>
      </xdr:nvSpPr>
      <xdr:spPr>
        <a:xfrm>
          <a:off x="10086975" y="3114676"/>
          <a:ext cx="2914650" cy="704850"/>
        </a:xfrm>
        <a:prstGeom prst="wedgeRoundRectCallout">
          <a:avLst>
            <a:gd name="adj1" fmla="val -35536"/>
            <a:gd name="adj2" fmla="val 9587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600075</xdr:colOff>
      <xdr:row>14</xdr:row>
      <xdr:rowOff>304800</xdr:rowOff>
    </xdr:from>
    <xdr:to>
      <xdr:col>4</xdr:col>
      <xdr:colOff>3314699</xdr:colOff>
      <xdr:row>17</xdr:row>
      <xdr:rowOff>9525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3105150" y="3390900"/>
          <a:ext cx="2714624" cy="733425"/>
        </a:xfrm>
        <a:prstGeom prst="wedgeRectCallout">
          <a:avLst>
            <a:gd name="adj1" fmla="val -9275"/>
            <a:gd name="adj2" fmla="val 8839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3409948</xdr:colOff>
      <xdr:row>14</xdr:row>
      <xdr:rowOff>333376</xdr:rowOff>
    </xdr:from>
    <xdr:to>
      <xdr:col>6</xdr:col>
      <xdr:colOff>847723</xdr:colOff>
      <xdr:row>16</xdr:row>
      <xdr:rowOff>219076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5915023" y="3419476"/>
          <a:ext cx="1952625" cy="571500"/>
        </a:xfrm>
        <a:prstGeom prst="wedgeRectCallout">
          <a:avLst>
            <a:gd name="adj1" fmla="val -11893"/>
            <a:gd name="adj2" fmla="val 1272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962024</xdr:colOff>
      <xdr:row>14</xdr:row>
      <xdr:rowOff>314326</xdr:rowOff>
    </xdr:from>
    <xdr:to>
      <xdr:col>7</xdr:col>
      <xdr:colOff>695324</xdr:colOff>
      <xdr:row>16</xdr:row>
      <xdr:rowOff>200026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7981949" y="3400426"/>
          <a:ext cx="1866900" cy="571500"/>
        </a:xfrm>
        <a:prstGeom prst="wedgeRectCallout">
          <a:avLst>
            <a:gd name="adj1" fmla="val -40014"/>
            <a:gd name="adj2" fmla="val 12675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13</xdr:row>
      <xdr:rowOff>485775</xdr:rowOff>
    </xdr:from>
    <xdr:to>
      <xdr:col>11</xdr:col>
      <xdr:colOff>19050</xdr:colOff>
      <xdr:row>15</xdr:row>
      <xdr:rowOff>209550</xdr:rowOff>
    </xdr:to>
    <xdr:sp macro="" textlink="" fLocksText="0">
      <xdr:nvSpPr>
        <xdr:cNvPr id="3" name="角丸四角形吹き出し 2"/>
        <xdr:cNvSpPr/>
      </xdr:nvSpPr>
      <xdr:spPr>
        <a:xfrm>
          <a:off x="10115550" y="3095625"/>
          <a:ext cx="2657475" cy="561975"/>
        </a:xfrm>
        <a:prstGeom prst="wedgeRoundRectCallout">
          <a:avLst>
            <a:gd name="adj1" fmla="val -31405"/>
            <a:gd name="adj2" fmla="val 134354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8</xdr:col>
      <xdr:colOff>781051</xdr:colOff>
      <xdr:row>38</xdr:row>
      <xdr:rowOff>28575</xdr:rowOff>
    </xdr:from>
    <xdr:to>
      <xdr:col>12</xdr:col>
      <xdr:colOff>247651</xdr:colOff>
      <xdr:row>40</xdr:row>
      <xdr:rowOff>142875</xdr:rowOff>
    </xdr:to>
    <xdr:sp macro="" textlink="" fLocksText="0">
      <xdr:nvSpPr>
        <xdr:cNvPr id="4" name="角丸四角形吹き出し 3"/>
        <xdr:cNvSpPr/>
      </xdr:nvSpPr>
      <xdr:spPr>
        <a:xfrm>
          <a:off x="10734676" y="10820400"/>
          <a:ext cx="2952750" cy="800100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95250</xdr:colOff>
      <xdr:row>14</xdr:row>
      <xdr:rowOff>333376</xdr:rowOff>
    </xdr:from>
    <xdr:to>
      <xdr:col>4</xdr:col>
      <xdr:colOff>3771900</xdr:colOff>
      <xdr:row>17</xdr:row>
      <xdr:rowOff>114300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2590800" y="3438526"/>
          <a:ext cx="3676650" cy="809624"/>
        </a:xfrm>
        <a:prstGeom prst="wedgeRectCallout">
          <a:avLst>
            <a:gd name="adj1" fmla="val -7372"/>
            <a:gd name="adj2" fmla="val 6931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3848097</xdr:colOff>
      <xdr:row>14</xdr:row>
      <xdr:rowOff>266700</xdr:rowOff>
    </xdr:from>
    <xdr:to>
      <xdr:col>6</xdr:col>
      <xdr:colOff>1285872</xdr:colOff>
      <xdr:row>15</xdr:row>
      <xdr:rowOff>314325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343647" y="3371850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1266822</xdr:colOff>
      <xdr:row>14</xdr:row>
      <xdr:rowOff>238125</xdr:rowOff>
    </xdr:from>
    <xdr:to>
      <xdr:col>8</xdr:col>
      <xdr:colOff>209548</xdr:colOff>
      <xdr:row>15</xdr:row>
      <xdr:rowOff>285750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277222" y="3343275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13</xdr:row>
      <xdr:rowOff>76201</xdr:rowOff>
    </xdr:from>
    <xdr:to>
      <xdr:col>11</xdr:col>
      <xdr:colOff>447675</xdr:colOff>
      <xdr:row>15</xdr:row>
      <xdr:rowOff>200025</xdr:rowOff>
    </xdr:to>
    <xdr:sp macro="" textlink="" fLocksText="0">
      <xdr:nvSpPr>
        <xdr:cNvPr id="3" name="角丸四角形吹き出し 2"/>
        <xdr:cNvSpPr/>
      </xdr:nvSpPr>
      <xdr:spPr>
        <a:xfrm>
          <a:off x="10191750" y="2686051"/>
          <a:ext cx="3009900" cy="962024"/>
        </a:xfrm>
        <a:prstGeom prst="wedgeRoundRectCallout">
          <a:avLst>
            <a:gd name="adj1" fmla="val -42140"/>
            <a:gd name="adj2" fmla="val 9561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180975</xdr:colOff>
      <xdr:row>14</xdr:row>
      <xdr:rowOff>295275</xdr:rowOff>
    </xdr:from>
    <xdr:to>
      <xdr:col>4</xdr:col>
      <xdr:colOff>3838575</xdr:colOff>
      <xdr:row>17</xdr:row>
      <xdr:rowOff>66675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2676525" y="3400425"/>
          <a:ext cx="3657600" cy="800100"/>
        </a:xfrm>
        <a:prstGeom prst="wedgeRectCallout">
          <a:avLst>
            <a:gd name="adj1" fmla="val -6072"/>
            <a:gd name="adj2" fmla="val 7840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19047</xdr:colOff>
      <xdr:row>14</xdr:row>
      <xdr:rowOff>304800</xdr:rowOff>
    </xdr:from>
    <xdr:to>
      <xdr:col>6</xdr:col>
      <xdr:colOff>1314447</xdr:colOff>
      <xdr:row>16</xdr:row>
      <xdr:rowOff>101414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6372222" y="3409950"/>
          <a:ext cx="1952625" cy="482414"/>
        </a:xfrm>
        <a:prstGeom prst="wedgeRectCallout">
          <a:avLst>
            <a:gd name="adj1" fmla="val -29454"/>
            <a:gd name="adj2" fmla="val 16353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1333498</xdr:colOff>
      <xdr:row>14</xdr:row>
      <xdr:rowOff>314325</xdr:rowOff>
    </xdr:from>
    <xdr:to>
      <xdr:col>8</xdr:col>
      <xdr:colOff>190499</xdr:colOff>
      <xdr:row>16</xdr:row>
      <xdr:rowOff>110939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8343898" y="3419475"/>
          <a:ext cx="1800226" cy="482414"/>
        </a:xfrm>
        <a:prstGeom prst="wedgeRectCallout">
          <a:avLst>
            <a:gd name="adj1" fmla="val -57834"/>
            <a:gd name="adj2" fmla="val 14878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14</xdr:row>
      <xdr:rowOff>0</xdr:rowOff>
    </xdr:from>
    <xdr:to>
      <xdr:col>11</xdr:col>
      <xdr:colOff>219075</xdr:colOff>
      <xdr:row>15</xdr:row>
      <xdr:rowOff>180975</xdr:rowOff>
    </xdr:to>
    <xdr:sp macro="" textlink="" fLocksText="0">
      <xdr:nvSpPr>
        <xdr:cNvPr id="4" name="角丸四角形吹き出し 3"/>
        <xdr:cNvSpPr/>
      </xdr:nvSpPr>
      <xdr:spPr>
        <a:xfrm>
          <a:off x="10067925" y="3105150"/>
          <a:ext cx="2905125" cy="523875"/>
        </a:xfrm>
        <a:prstGeom prst="wedgeRoundRectCallout">
          <a:avLst>
            <a:gd name="adj1" fmla="val -33415"/>
            <a:gd name="adj2" fmla="val 13886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1047750</xdr:colOff>
      <xdr:row>15</xdr:row>
      <xdr:rowOff>28575</xdr:rowOff>
    </xdr:from>
    <xdr:to>
      <xdr:col>4</xdr:col>
      <xdr:colOff>2714625</xdr:colOff>
      <xdr:row>16</xdr:row>
      <xdr:rowOff>333374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3543300" y="3476625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3619498</xdr:colOff>
      <xdr:row>15</xdr:row>
      <xdr:rowOff>47625</xdr:rowOff>
    </xdr:from>
    <xdr:to>
      <xdr:col>6</xdr:col>
      <xdr:colOff>1057273</xdr:colOff>
      <xdr:row>16</xdr:row>
      <xdr:rowOff>95250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115048" y="3495675"/>
          <a:ext cx="1952625" cy="390525"/>
        </a:xfrm>
        <a:prstGeom prst="wedgeRectCallout">
          <a:avLst>
            <a:gd name="adj1" fmla="val -32381"/>
            <a:gd name="adj2" fmla="val 18699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1133474</xdr:colOff>
      <xdr:row>15</xdr:row>
      <xdr:rowOff>47625</xdr:rowOff>
    </xdr:from>
    <xdr:to>
      <xdr:col>7</xdr:col>
      <xdr:colOff>752475</xdr:colOff>
      <xdr:row>16</xdr:row>
      <xdr:rowOff>95250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143874" y="3495675"/>
          <a:ext cx="1752601" cy="390525"/>
        </a:xfrm>
        <a:prstGeom prst="wedgeRectCallout">
          <a:avLst>
            <a:gd name="adj1" fmla="val -54844"/>
            <a:gd name="adj2" fmla="val 18699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14</xdr:row>
      <xdr:rowOff>19050</xdr:rowOff>
    </xdr:from>
    <xdr:to>
      <xdr:col>11</xdr:col>
      <xdr:colOff>152400</xdr:colOff>
      <xdr:row>15</xdr:row>
      <xdr:rowOff>238125</xdr:rowOff>
    </xdr:to>
    <xdr:sp macro="" textlink="" fLocksText="0">
      <xdr:nvSpPr>
        <xdr:cNvPr id="3" name="角丸四角形吹き出し 2"/>
        <xdr:cNvSpPr/>
      </xdr:nvSpPr>
      <xdr:spPr>
        <a:xfrm>
          <a:off x="10020300" y="3105150"/>
          <a:ext cx="2895600" cy="561975"/>
        </a:xfrm>
        <a:prstGeom prst="wedgeRoundRectCallout">
          <a:avLst>
            <a:gd name="adj1" fmla="val -35087"/>
            <a:gd name="adj2" fmla="val 12561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647700</xdr:colOff>
      <xdr:row>14</xdr:row>
      <xdr:rowOff>219075</xdr:rowOff>
    </xdr:from>
    <xdr:to>
      <xdr:col>4</xdr:col>
      <xdr:colOff>3362324</xdr:colOff>
      <xdr:row>16</xdr:row>
      <xdr:rowOff>266700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3152775" y="3305175"/>
          <a:ext cx="2714624" cy="733425"/>
        </a:xfrm>
        <a:prstGeom prst="wedgeRectCallout">
          <a:avLst>
            <a:gd name="adj1" fmla="val -6117"/>
            <a:gd name="adj2" fmla="val 961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3476623</xdr:colOff>
      <xdr:row>14</xdr:row>
      <xdr:rowOff>295276</xdr:rowOff>
    </xdr:from>
    <xdr:to>
      <xdr:col>6</xdr:col>
      <xdr:colOff>914398</xdr:colOff>
      <xdr:row>16</xdr:row>
      <xdr:rowOff>180976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5981698" y="3381376"/>
          <a:ext cx="1952625" cy="571500"/>
        </a:xfrm>
        <a:prstGeom prst="wedgeRectCallout">
          <a:avLst>
            <a:gd name="adj1" fmla="val -12869"/>
            <a:gd name="adj2" fmla="val 12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933449</xdr:colOff>
      <xdr:row>14</xdr:row>
      <xdr:rowOff>304801</xdr:rowOff>
    </xdr:from>
    <xdr:to>
      <xdr:col>7</xdr:col>
      <xdr:colOff>666749</xdr:colOff>
      <xdr:row>16</xdr:row>
      <xdr:rowOff>190501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7953374" y="3390901"/>
          <a:ext cx="1866900" cy="571500"/>
        </a:xfrm>
        <a:prstGeom prst="wedgeRectCallout">
          <a:avLst>
            <a:gd name="adj1" fmla="val -40014"/>
            <a:gd name="adj2" fmla="val 12508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14</xdr:row>
      <xdr:rowOff>9525</xdr:rowOff>
    </xdr:from>
    <xdr:to>
      <xdr:col>11</xdr:col>
      <xdr:colOff>133350</xdr:colOff>
      <xdr:row>15</xdr:row>
      <xdr:rowOff>276224</xdr:rowOff>
    </xdr:to>
    <xdr:sp macro="" textlink="" fLocksText="0">
      <xdr:nvSpPr>
        <xdr:cNvPr id="3" name="角丸四角形吹き出し 2"/>
        <xdr:cNvSpPr/>
      </xdr:nvSpPr>
      <xdr:spPr>
        <a:xfrm>
          <a:off x="10229850" y="3114675"/>
          <a:ext cx="2657475" cy="609599"/>
        </a:xfrm>
        <a:prstGeom prst="wedgeRoundRectCallout">
          <a:avLst>
            <a:gd name="adj1" fmla="val -32839"/>
            <a:gd name="adj2" fmla="val 11350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8</xdr:col>
      <xdr:colOff>723900</xdr:colOff>
      <xdr:row>38</xdr:row>
      <xdr:rowOff>28575</xdr:rowOff>
    </xdr:from>
    <xdr:to>
      <xdr:col>12</xdr:col>
      <xdr:colOff>333375</xdr:colOff>
      <xdr:row>40</xdr:row>
      <xdr:rowOff>142875</xdr:rowOff>
    </xdr:to>
    <xdr:sp macro="" textlink="" fLocksText="0">
      <xdr:nvSpPr>
        <xdr:cNvPr id="4" name="角丸四角形吹き出し 3"/>
        <xdr:cNvSpPr/>
      </xdr:nvSpPr>
      <xdr:spPr>
        <a:xfrm>
          <a:off x="10677525" y="10820400"/>
          <a:ext cx="3095625" cy="800100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104775</xdr:colOff>
      <xdr:row>14</xdr:row>
      <xdr:rowOff>323851</xdr:rowOff>
    </xdr:from>
    <xdr:to>
      <xdr:col>4</xdr:col>
      <xdr:colOff>3781425</xdr:colOff>
      <xdr:row>17</xdr:row>
      <xdr:rowOff>104775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2600325" y="3429001"/>
          <a:ext cx="3676650" cy="809624"/>
        </a:xfrm>
        <a:prstGeom prst="wedgeRectCallout">
          <a:avLst>
            <a:gd name="adj1" fmla="val -5300"/>
            <a:gd name="adj2" fmla="val 7167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3819522</xdr:colOff>
      <xdr:row>14</xdr:row>
      <xdr:rowOff>295275</xdr:rowOff>
    </xdr:from>
    <xdr:to>
      <xdr:col>6</xdr:col>
      <xdr:colOff>1257297</xdr:colOff>
      <xdr:row>16</xdr:row>
      <xdr:rowOff>0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315072" y="3400425"/>
          <a:ext cx="1952625" cy="390525"/>
        </a:xfrm>
        <a:prstGeom prst="wedgeRectCallout">
          <a:avLst>
            <a:gd name="adj1" fmla="val -29942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1266822</xdr:colOff>
      <xdr:row>14</xdr:row>
      <xdr:rowOff>314325</xdr:rowOff>
    </xdr:from>
    <xdr:to>
      <xdr:col>8</xdr:col>
      <xdr:colOff>209548</xdr:colOff>
      <xdr:row>16</xdr:row>
      <xdr:rowOff>19050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277222" y="3419475"/>
          <a:ext cx="1885951" cy="390525"/>
        </a:xfrm>
        <a:prstGeom prst="wedgeRectCallout">
          <a:avLst>
            <a:gd name="adj1" fmla="val -58796"/>
            <a:gd name="adj2" fmla="val 20163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13</xdr:row>
      <xdr:rowOff>238124</xdr:rowOff>
    </xdr:from>
    <xdr:to>
      <xdr:col>11</xdr:col>
      <xdr:colOff>428625</xdr:colOff>
      <xdr:row>15</xdr:row>
      <xdr:rowOff>257175</xdr:rowOff>
    </xdr:to>
    <xdr:sp macro="" textlink="" fLocksText="0">
      <xdr:nvSpPr>
        <xdr:cNvPr id="3" name="角丸四角形吹き出し 2"/>
        <xdr:cNvSpPr/>
      </xdr:nvSpPr>
      <xdr:spPr>
        <a:xfrm>
          <a:off x="10163175" y="2847974"/>
          <a:ext cx="3019425" cy="857251"/>
        </a:xfrm>
        <a:prstGeom prst="wedgeRoundRectCallout">
          <a:avLst>
            <a:gd name="adj1" fmla="val -42140"/>
            <a:gd name="adj2" fmla="val 9561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161925</xdr:colOff>
      <xdr:row>14</xdr:row>
      <xdr:rowOff>295275</xdr:rowOff>
    </xdr:from>
    <xdr:to>
      <xdr:col>4</xdr:col>
      <xdr:colOff>3819525</xdr:colOff>
      <xdr:row>17</xdr:row>
      <xdr:rowOff>66675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2657475" y="3400425"/>
          <a:ext cx="3657600" cy="800100"/>
        </a:xfrm>
        <a:prstGeom prst="wedgeRectCallout">
          <a:avLst>
            <a:gd name="adj1" fmla="val -6593"/>
            <a:gd name="adj2" fmla="val 7364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9522</xdr:colOff>
      <xdr:row>14</xdr:row>
      <xdr:rowOff>304800</xdr:rowOff>
    </xdr:from>
    <xdr:to>
      <xdr:col>6</xdr:col>
      <xdr:colOff>1304922</xdr:colOff>
      <xdr:row>16</xdr:row>
      <xdr:rowOff>101414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6362697" y="3409950"/>
          <a:ext cx="1952625" cy="482414"/>
        </a:xfrm>
        <a:prstGeom prst="wedgeRectCallout">
          <a:avLst>
            <a:gd name="adj1" fmla="val -32381"/>
            <a:gd name="adj2" fmla="val 16353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1295398</xdr:colOff>
      <xdr:row>14</xdr:row>
      <xdr:rowOff>323850</xdr:rowOff>
    </xdr:from>
    <xdr:to>
      <xdr:col>8</xdr:col>
      <xdr:colOff>152399</xdr:colOff>
      <xdr:row>16</xdr:row>
      <xdr:rowOff>120464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8305798" y="3429000"/>
          <a:ext cx="1800226" cy="482414"/>
        </a:xfrm>
        <a:prstGeom prst="wedgeRectCallout">
          <a:avLst>
            <a:gd name="adj1" fmla="val -57305"/>
            <a:gd name="adj2" fmla="val 1566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762000</xdr:colOff>
      <xdr:row>14</xdr:row>
      <xdr:rowOff>0</xdr:rowOff>
    </xdr:from>
    <xdr:to>
      <xdr:col>10</xdr:col>
      <xdr:colOff>1162050</xdr:colOff>
      <xdr:row>15</xdr:row>
      <xdr:rowOff>285750</xdr:rowOff>
    </xdr:to>
    <xdr:sp macro="" textlink="" fLocksText="0">
      <xdr:nvSpPr>
        <xdr:cNvPr id="4" name="角丸四角形吹き出し 3"/>
        <xdr:cNvSpPr/>
      </xdr:nvSpPr>
      <xdr:spPr>
        <a:xfrm>
          <a:off x="9906000" y="3105150"/>
          <a:ext cx="2828925" cy="628650"/>
        </a:xfrm>
        <a:prstGeom prst="wedgeRoundRectCallout">
          <a:avLst>
            <a:gd name="adj1" fmla="val -29975"/>
            <a:gd name="adj2" fmla="val 11022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1057275</xdr:colOff>
      <xdr:row>14</xdr:row>
      <xdr:rowOff>323850</xdr:rowOff>
    </xdr:from>
    <xdr:to>
      <xdr:col>4</xdr:col>
      <xdr:colOff>2724150</xdr:colOff>
      <xdr:row>16</xdr:row>
      <xdr:rowOff>285749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3552825" y="342900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3600448</xdr:colOff>
      <xdr:row>15</xdr:row>
      <xdr:rowOff>0</xdr:rowOff>
    </xdr:from>
    <xdr:to>
      <xdr:col>6</xdr:col>
      <xdr:colOff>1038223</xdr:colOff>
      <xdr:row>16</xdr:row>
      <xdr:rowOff>47625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095998" y="3448050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1095374</xdr:colOff>
      <xdr:row>15</xdr:row>
      <xdr:rowOff>57150</xdr:rowOff>
    </xdr:from>
    <xdr:to>
      <xdr:col>7</xdr:col>
      <xdr:colOff>714375</xdr:colOff>
      <xdr:row>16</xdr:row>
      <xdr:rowOff>104775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105774" y="3505200"/>
          <a:ext cx="1752601" cy="390525"/>
        </a:xfrm>
        <a:prstGeom prst="wedgeRectCallout">
          <a:avLst>
            <a:gd name="adj1" fmla="val -58648"/>
            <a:gd name="adj2" fmla="val 17968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14</xdr:row>
      <xdr:rowOff>38100</xdr:rowOff>
    </xdr:from>
    <xdr:to>
      <xdr:col>10</xdr:col>
      <xdr:colOff>1171575</xdr:colOff>
      <xdr:row>16</xdr:row>
      <xdr:rowOff>38100</xdr:rowOff>
    </xdr:to>
    <xdr:sp macro="" textlink="" fLocksText="0">
      <xdr:nvSpPr>
        <xdr:cNvPr id="5" name="角丸四角形吹き出し 4"/>
        <xdr:cNvSpPr/>
      </xdr:nvSpPr>
      <xdr:spPr>
        <a:xfrm>
          <a:off x="10086975" y="3009900"/>
          <a:ext cx="2657475" cy="685800"/>
        </a:xfrm>
        <a:prstGeom prst="wedgeRoundRectCallout">
          <a:avLst>
            <a:gd name="adj1" fmla="val -31763"/>
            <a:gd name="adj2" fmla="val 9157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8</xdr:col>
      <xdr:colOff>685800</xdr:colOff>
      <xdr:row>36</xdr:row>
      <xdr:rowOff>209550</xdr:rowOff>
    </xdr:from>
    <xdr:to>
      <xdr:col>12</xdr:col>
      <xdr:colOff>47625</xdr:colOff>
      <xdr:row>40</xdr:row>
      <xdr:rowOff>19050</xdr:rowOff>
    </xdr:to>
    <xdr:sp macro="" textlink="" fLocksText="0">
      <xdr:nvSpPr>
        <xdr:cNvPr id="6" name="角丸四角形吹き出し 5"/>
        <xdr:cNvSpPr/>
      </xdr:nvSpPr>
      <xdr:spPr>
        <a:xfrm>
          <a:off x="10639425" y="8915400"/>
          <a:ext cx="2971800" cy="800100"/>
        </a:xfrm>
        <a:prstGeom prst="wedgeRoundRectCallout">
          <a:avLst>
            <a:gd name="adj1" fmla="val -52911"/>
            <a:gd name="adj2" fmla="val 13679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3</xdr:col>
      <xdr:colOff>485775</xdr:colOff>
      <xdr:row>14</xdr:row>
      <xdr:rowOff>219076</xdr:rowOff>
    </xdr:from>
    <xdr:to>
      <xdr:col>4</xdr:col>
      <xdr:colOff>3629025</xdr:colOff>
      <xdr:row>17</xdr:row>
      <xdr:rowOff>0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2447925" y="3190876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3752847</xdr:colOff>
      <xdr:row>14</xdr:row>
      <xdr:rowOff>247650</xdr:rowOff>
    </xdr:from>
    <xdr:to>
      <xdr:col>6</xdr:col>
      <xdr:colOff>1190622</xdr:colOff>
      <xdr:row>15</xdr:row>
      <xdr:rowOff>295275</xdr:rowOff>
    </xdr:to>
    <xdr:sp macro="" textlink="" fLocksText="0">
      <xdr:nvSpPr>
        <xdr:cNvPr id="8" name="AutoShape 8"/>
        <xdr:cNvSpPr>
          <a:spLocks noChangeArrowheads="1"/>
        </xdr:cNvSpPr>
      </xdr:nvSpPr>
      <xdr:spPr bwMode="auto">
        <a:xfrm>
          <a:off x="6248397" y="3219450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1171572</xdr:colOff>
      <xdr:row>14</xdr:row>
      <xdr:rowOff>247650</xdr:rowOff>
    </xdr:from>
    <xdr:to>
      <xdr:col>8</xdr:col>
      <xdr:colOff>114298</xdr:colOff>
      <xdr:row>15</xdr:row>
      <xdr:rowOff>295275</xdr:rowOff>
    </xdr:to>
    <xdr:sp macro="" textlink="" fLocksText="0">
      <xdr:nvSpPr>
        <xdr:cNvPr id="9" name="AutoShape 8"/>
        <xdr:cNvSpPr>
          <a:spLocks noChangeArrowheads="1"/>
        </xdr:cNvSpPr>
      </xdr:nvSpPr>
      <xdr:spPr bwMode="auto">
        <a:xfrm>
          <a:off x="8181972" y="321945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14</xdr:row>
      <xdr:rowOff>85725</xdr:rowOff>
    </xdr:from>
    <xdr:to>
      <xdr:col>11</xdr:col>
      <xdr:colOff>161925</xdr:colOff>
      <xdr:row>16</xdr:row>
      <xdr:rowOff>0</xdr:rowOff>
    </xdr:to>
    <xdr:sp macro="" textlink="" fLocksText="0">
      <xdr:nvSpPr>
        <xdr:cNvPr id="3" name="角丸四角形吹き出し 2"/>
        <xdr:cNvSpPr/>
      </xdr:nvSpPr>
      <xdr:spPr>
        <a:xfrm>
          <a:off x="10020300" y="3171825"/>
          <a:ext cx="2905125" cy="600075"/>
        </a:xfrm>
        <a:prstGeom prst="wedgeRoundRectCallout">
          <a:avLst>
            <a:gd name="adj1" fmla="val -36479"/>
            <a:gd name="adj2" fmla="val 9957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657225</xdr:colOff>
      <xdr:row>14</xdr:row>
      <xdr:rowOff>266700</xdr:rowOff>
    </xdr:from>
    <xdr:to>
      <xdr:col>4</xdr:col>
      <xdr:colOff>3371849</xdr:colOff>
      <xdr:row>16</xdr:row>
      <xdr:rowOff>314325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3162300" y="3352800"/>
          <a:ext cx="2714624" cy="733425"/>
        </a:xfrm>
        <a:prstGeom prst="wedgeRectCallout">
          <a:avLst>
            <a:gd name="adj1" fmla="val -7521"/>
            <a:gd name="adj2" fmla="val 9228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3486148</xdr:colOff>
      <xdr:row>14</xdr:row>
      <xdr:rowOff>323851</xdr:rowOff>
    </xdr:from>
    <xdr:to>
      <xdr:col>6</xdr:col>
      <xdr:colOff>923923</xdr:colOff>
      <xdr:row>16</xdr:row>
      <xdr:rowOff>209551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5991223" y="3409951"/>
          <a:ext cx="1952625" cy="571500"/>
        </a:xfrm>
        <a:prstGeom prst="wedgeRectCallout">
          <a:avLst>
            <a:gd name="adj1" fmla="val -13844"/>
            <a:gd name="adj2" fmla="val 1272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971549</xdr:colOff>
      <xdr:row>15</xdr:row>
      <xdr:rowOff>28576</xdr:rowOff>
    </xdr:from>
    <xdr:to>
      <xdr:col>7</xdr:col>
      <xdr:colOff>704849</xdr:colOff>
      <xdr:row>16</xdr:row>
      <xdr:rowOff>257176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7991474" y="3457576"/>
          <a:ext cx="1866900" cy="571500"/>
        </a:xfrm>
        <a:prstGeom prst="wedgeRectCallout">
          <a:avLst>
            <a:gd name="adj1" fmla="val -36953"/>
            <a:gd name="adj2" fmla="val 11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14</xdr:row>
      <xdr:rowOff>9525</xdr:rowOff>
    </xdr:from>
    <xdr:to>
      <xdr:col>11</xdr:col>
      <xdr:colOff>114300</xdr:colOff>
      <xdr:row>15</xdr:row>
      <xdr:rowOff>295275</xdr:rowOff>
    </xdr:to>
    <xdr:sp macro="" textlink="" fLocksText="0">
      <xdr:nvSpPr>
        <xdr:cNvPr id="3" name="角丸四角形吹き出し 2"/>
        <xdr:cNvSpPr/>
      </xdr:nvSpPr>
      <xdr:spPr>
        <a:xfrm>
          <a:off x="10220325" y="3114675"/>
          <a:ext cx="2647950" cy="628650"/>
        </a:xfrm>
        <a:prstGeom prst="wedgeRoundRectCallout">
          <a:avLst>
            <a:gd name="adj1" fmla="val -34641"/>
            <a:gd name="adj2" fmla="val 103813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8</xdr:col>
      <xdr:colOff>714376</xdr:colOff>
      <xdr:row>37</xdr:row>
      <xdr:rowOff>19050</xdr:rowOff>
    </xdr:from>
    <xdr:to>
      <xdr:col>12</xdr:col>
      <xdr:colOff>161926</xdr:colOff>
      <xdr:row>40</xdr:row>
      <xdr:rowOff>66675</xdr:rowOff>
    </xdr:to>
    <xdr:sp macro="" textlink="" fLocksText="0">
      <xdr:nvSpPr>
        <xdr:cNvPr id="4" name="角丸四角形吹き出し 3"/>
        <xdr:cNvSpPr/>
      </xdr:nvSpPr>
      <xdr:spPr>
        <a:xfrm>
          <a:off x="10668001" y="8572500"/>
          <a:ext cx="2933700" cy="790575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114300</xdr:colOff>
      <xdr:row>15</xdr:row>
      <xdr:rowOff>9526</xdr:rowOff>
    </xdr:from>
    <xdr:to>
      <xdr:col>4</xdr:col>
      <xdr:colOff>3790950</xdr:colOff>
      <xdr:row>17</xdr:row>
      <xdr:rowOff>133350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2609850" y="3457576"/>
          <a:ext cx="3676650" cy="809624"/>
        </a:xfrm>
        <a:prstGeom prst="wedgeRectCallout">
          <a:avLst>
            <a:gd name="adj1" fmla="val -5559"/>
            <a:gd name="adj2" fmla="val 7520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9522</xdr:colOff>
      <xdr:row>15</xdr:row>
      <xdr:rowOff>9525</xdr:rowOff>
    </xdr:from>
    <xdr:to>
      <xdr:col>6</xdr:col>
      <xdr:colOff>1304922</xdr:colOff>
      <xdr:row>16</xdr:row>
      <xdr:rowOff>57150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362697" y="3457575"/>
          <a:ext cx="1952625" cy="390525"/>
        </a:xfrm>
        <a:prstGeom prst="wedgeRectCallout">
          <a:avLst>
            <a:gd name="adj1" fmla="val -28966"/>
            <a:gd name="adj2" fmla="val 19675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1323972</xdr:colOff>
      <xdr:row>15</xdr:row>
      <xdr:rowOff>9525</xdr:rowOff>
    </xdr:from>
    <xdr:to>
      <xdr:col>8</xdr:col>
      <xdr:colOff>266698</xdr:colOff>
      <xdr:row>16</xdr:row>
      <xdr:rowOff>57150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334372" y="3457575"/>
          <a:ext cx="1885951" cy="390525"/>
        </a:xfrm>
        <a:prstGeom prst="wedgeRectCallout">
          <a:avLst>
            <a:gd name="adj1" fmla="val -54251"/>
            <a:gd name="adj2" fmla="val 194314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13</xdr:row>
      <xdr:rowOff>95250</xdr:rowOff>
    </xdr:from>
    <xdr:to>
      <xdr:col>11</xdr:col>
      <xdr:colOff>447675</xdr:colOff>
      <xdr:row>15</xdr:row>
      <xdr:rowOff>200025</xdr:rowOff>
    </xdr:to>
    <xdr:sp macro="" textlink="" fLocksText="0">
      <xdr:nvSpPr>
        <xdr:cNvPr id="3" name="角丸四角形吹き出し 2"/>
        <xdr:cNvSpPr/>
      </xdr:nvSpPr>
      <xdr:spPr>
        <a:xfrm>
          <a:off x="10172700" y="2705100"/>
          <a:ext cx="3028950" cy="942975"/>
        </a:xfrm>
        <a:prstGeom prst="wedgeRoundRectCallout">
          <a:avLst>
            <a:gd name="adj1" fmla="val -42140"/>
            <a:gd name="adj2" fmla="val 9561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133350</xdr:colOff>
      <xdr:row>14</xdr:row>
      <xdr:rowOff>314325</xdr:rowOff>
    </xdr:from>
    <xdr:to>
      <xdr:col>4</xdr:col>
      <xdr:colOff>3790950</xdr:colOff>
      <xdr:row>17</xdr:row>
      <xdr:rowOff>85725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2628900" y="3419475"/>
          <a:ext cx="3657600" cy="800100"/>
        </a:xfrm>
        <a:prstGeom prst="wedgeRectCallout">
          <a:avLst>
            <a:gd name="adj1" fmla="val -5551"/>
            <a:gd name="adj2" fmla="val 748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9522</xdr:colOff>
      <xdr:row>14</xdr:row>
      <xdr:rowOff>314325</xdr:rowOff>
    </xdr:from>
    <xdr:to>
      <xdr:col>6</xdr:col>
      <xdr:colOff>1304922</xdr:colOff>
      <xdr:row>16</xdr:row>
      <xdr:rowOff>110939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6362697" y="3419475"/>
          <a:ext cx="1952625" cy="482414"/>
        </a:xfrm>
        <a:prstGeom prst="wedgeRectCallout">
          <a:avLst>
            <a:gd name="adj1" fmla="val -31893"/>
            <a:gd name="adj2" fmla="val 1556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1333498</xdr:colOff>
      <xdr:row>14</xdr:row>
      <xdr:rowOff>314325</xdr:rowOff>
    </xdr:from>
    <xdr:to>
      <xdr:col>8</xdr:col>
      <xdr:colOff>190499</xdr:colOff>
      <xdr:row>16</xdr:row>
      <xdr:rowOff>110939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8343898" y="3419475"/>
          <a:ext cx="1800226" cy="482414"/>
        </a:xfrm>
        <a:prstGeom prst="wedgeRectCallout">
          <a:avLst>
            <a:gd name="adj1" fmla="val -52014"/>
            <a:gd name="adj2" fmla="val 1566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14</xdr:row>
      <xdr:rowOff>28576</xdr:rowOff>
    </xdr:from>
    <xdr:to>
      <xdr:col>11</xdr:col>
      <xdr:colOff>47625</xdr:colOff>
      <xdr:row>15</xdr:row>
      <xdr:rowOff>295276</xdr:rowOff>
    </xdr:to>
    <xdr:sp macro="" textlink="" fLocksText="0">
      <xdr:nvSpPr>
        <xdr:cNvPr id="4" name="角丸四角形吹き出し 3"/>
        <xdr:cNvSpPr/>
      </xdr:nvSpPr>
      <xdr:spPr>
        <a:xfrm>
          <a:off x="9963150" y="3133726"/>
          <a:ext cx="2838450" cy="609600"/>
        </a:xfrm>
        <a:prstGeom prst="wedgeRoundRectCallout">
          <a:avLst>
            <a:gd name="adj1" fmla="val -34592"/>
            <a:gd name="adj2" fmla="val 10204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1038225</xdr:colOff>
      <xdr:row>15</xdr:row>
      <xdr:rowOff>76200</xdr:rowOff>
    </xdr:from>
    <xdr:to>
      <xdr:col>4</xdr:col>
      <xdr:colOff>2705100</xdr:colOff>
      <xdr:row>17</xdr:row>
      <xdr:rowOff>38099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3533775" y="352425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3667123</xdr:colOff>
      <xdr:row>15</xdr:row>
      <xdr:rowOff>66675</xdr:rowOff>
    </xdr:from>
    <xdr:to>
      <xdr:col>6</xdr:col>
      <xdr:colOff>1104898</xdr:colOff>
      <xdr:row>16</xdr:row>
      <xdr:rowOff>114300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162673" y="3514725"/>
          <a:ext cx="1952625" cy="390525"/>
        </a:xfrm>
        <a:prstGeom prst="wedgeRectCallout">
          <a:avLst>
            <a:gd name="adj1" fmla="val -31893"/>
            <a:gd name="adj2" fmla="val 18455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1171574</xdr:colOff>
      <xdr:row>15</xdr:row>
      <xdr:rowOff>76200</xdr:rowOff>
    </xdr:from>
    <xdr:to>
      <xdr:col>7</xdr:col>
      <xdr:colOff>790575</xdr:colOff>
      <xdr:row>16</xdr:row>
      <xdr:rowOff>123825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181974" y="3524250"/>
          <a:ext cx="1752601" cy="390525"/>
        </a:xfrm>
        <a:prstGeom prst="wedgeRectCallout">
          <a:avLst>
            <a:gd name="adj1" fmla="val -57561"/>
            <a:gd name="adj2" fmla="val 17968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14</xdr:row>
      <xdr:rowOff>47626</xdr:rowOff>
    </xdr:from>
    <xdr:to>
      <xdr:col>11</xdr:col>
      <xdr:colOff>123825</xdr:colOff>
      <xdr:row>15</xdr:row>
      <xdr:rowOff>314326</xdr:rowOff>
    </xdr:to>
    <xdr:sp macro="" textlink="" fLocksText="0">
      <xdr:nvSpPr>
        <xdr:cNvPr id="3" name="角丸四角形吹き出し 2"/>
        <xdr:cNvSpPr/>
      </xdr:nvSpPr>
      <xdr:spPr>
        <a:xfrm>
          <a:off x="9991725" y="3133726"/>
          <a:ext cx="2895600" cy="609600"/>
        </a:xfrm>
        <a:prstGeom prst="wedgeRoundRectCallout">
          <a:avLst>
            <a:gd name="adj1" fmla="val -35087"/>
            <a:gd name="adj2" fmla="val 10467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638175</xdr:colOff>
      <xdr:row>14</xdr:row>
      <xdr:rowOff>314325</xdr:rowOff>
    </xdr:from>
    <xdr:to>
      <xdr:col>4</xdr:col>
      <xdr:colOff>3352799</xdr:colOff>
      <xdr:row>17</xdr:row>
      <xdr:rowOff>19050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3143250" y="3400425"/>
          <a:ext cx="2714624" cy="733425"/>
        </a:xfrm>
        <a:prstGeom prst="wedgeRectCallout">
          <a:avLst>
            <a:gd name="adj1" fmla="val -6117"/>
            <a:gd name="adj2" fmla="val 961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3467098</xdr:colOff>
      <xdr:row>14</xdr:row>
      <xdr:rowOff>314326</xdr:rowOff>
    </xdr:from>
    <xdr:to>
      <xdr:col>6</xdr:col>
      <xdr:colOff>904873</xdr:colOff>
      <xdr:row>16</xdr:row>
      <xdr:rowOff>200026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5972173" y="3400426"/>
          <a:ext cx="1952625" cy="571500"/>
        </a:xfrm>
        <a:prstGeom prst="wedgeRectCallout">
          <a:avLst>
            <a:gd name="adj1" fmla="val -11893"/>
            <a:gd name="adj2" fmla="val 12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933449</xdr:colOff>
      <xdr:row>14</xdr:row>
      <xdr:rowOff>333376</xdr:rowOff>
    </xdr:from>
    <xdr:to>
      <xdr:col>7</xdr:col>
      <xdr:colOff>666749</xdr:colOff>
      <xdr:row>16</xdr:row>
      <xdr:rowOff>219076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7953374" y="3419476"/>
          <a:ext cx="1866900" cy="571500"/>
        </a:xfrm>
        <a:prstGeom prst="wedgeRectCallout">
          <a:avLst>
            <a:gd name="adj1" fmla="val -38993"/>
            <a:gd name="adj2" fmla="val 12508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285750</xdr:rowOff>
    </xdr:from>
    <xdr:to>
      <xdr:col>11</xdr:col>
      <xdr:colOff>19050</xdr:colOff>
      <xdr:row>15</xdr:row>
      <xdr:rowOff>66675</xdr:rowOff>
    </xdr:to>
    <xdr:sp macro="" textlink="" fLocksText="0">
      <xdr:nvSpPr>
        <xdr:cNvPr id="3" name="角丸四角形吹き出し 2"/>
        <xdr:cNvSpPr/>
      </xdr:nvSpPr>
      <xdr:spPr>
        <a:xfrm>
          <a:off x="10153650" y="2895600"/>
          <a:ext cx="2619375" cy="619125"/>
        </a:xfrm>
        <a:prstGeom prst="wedgeRoundRectCallout">
          <a:avLst>
            <a:gd name="adj1" fmla="val -35036"/>
            <a:gd name="adj2" fmla="val 146237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8</xdr:col>
      <xdr:colOff>695326</xdr:colOff>
      <xdr:row>37</xdr:row>
      <xdr:rowOff>76200</xdr:rowOff>
    </xdr:from>
    <xdr:to>
      <xdr:col>12</xdr:col>
      <xdr:colOff>161926</xdr:colOff>
      <xdr:row>40</xdr:row>
      <xdr:rowOff>142875</xdr:rowOff>
    </xdr:to>
    <xdr:sp macro="" textlink="" fLocksText="0">
      <xdr:nvSpPr>
        <xdr:cNvPr id="4" name="角丸四角形吹き出し 3"/>
        <xdr:cNvSpPr/>
      </xdr:nvSpPr>
      <xdr:spPr>
        <a:xfrm>
          <a:off x="10648951" y="8629650"/>
          <a:ext cx="2952750" cy="809625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123825</xdr:colOff>
      <xdr:row>14</xdr:row>
      <xdr:rowOff>323851</xdr:rowOff>
    </xdr:from>
    <xdr:to>
      <xdr:col>4</xdr:col>
      <xdr:colOff>3800475</xdr:colOff>
      <xdr:row>17</xdr:row>
      <xdr:rowOff>104775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2619375" y="3429001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19047</xdr:colOff>
      <xdr:row>14</xdr:row>
      <xdr:rowOff>323850</xdr:rowOff>
    </xdr:from>
    <xdr:to>
      <xdr:col>6</xdr:col>
      <xdr:colOff>1314447</xdr:colOff>
      <xdr:row>16</xdr:row>
      <xdr:rowOff>28575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372222" y="3429000"/>
          <a:ext cx="1952625" cy="390525"/>
        </a:xfrm>
        <a:prstGeom prst="wedgeRectCallout">
          <a:avLst>
            <a:gd name="adj1" fmla="val -29454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1333497</xdr:colOff>
      <xdr:row>14</xdr:row>
      <xdr:rowOff>323850</xdr:rowOff>
    </xdr:from>
    <xdr:to>
      <xdr:col>8</xdr:col>
      <xdr:colOff>276223</xdr:colOff>
      <xdr:row>16</xdr:row>
      <xdr:rowOff>28575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343897" y="3429000"/>
          <a:ext cx="1885951" cy="390525"/>
        </a:xfrm>
        <a:prstGeom prst="wedgeRectCallout">
          <a:avLst>
            <a:gd name="adj1" fmla="val -63847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13</xdr:row>
      <xdr:rowOff>285750</xdr:rowOff>
    </xdr:from>
    <xdr:to>
      <xdr:col>11</xdr:col>
      <xdr:colOff>381000</xdr:colOff>
      <xdr:row>16</xdr:row>
      <xdr:rowOff>0</xdr:rowOff>
    </xdr:to>
    <xdr:sp macro="" textlink="" fLocksText="0">
      <xdr:nvSpPr>
        <xdr:cNvPr id="3" name="角丸四角形吹き出し 2"/>
        <xdr:cNvSpPr/>
      </xdr:nvSpPr>
      <xdr:spPr>
        <a:xfrm>
          <a:off x="10106025" y="2895600"/>
          <a:ext cx="3028950" cy="895350"/>
        </a:xfrm>
        <a:prstGeom prst="wedgeRoundRectCallout">
          <a:avLst>
            <a:gd name="adj1" fmla="val -38995"/>
            <a:gd name="adj2" fmla="val 85392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66675</xdr:colOff>
      <xdr:row>15</xdr:row>
      <xdr:rowOff>0</xdr:rowOff>
    </xdr:from>
    <xdr:to>
      <xdr:col>4</xdr:col>
      <xdr:colOff>3724275</xdr:colOff>
      <xdr:row>17</xdr:row>
      <xdr:rowOff>114300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2562225" y="3448050"/>
          <a:ext cx="3657600" cy="800100"/>
        </a:xfrm>
        <a:prstGeom prst="wedgeRectCallout">
          <a:avLst>
            <a:gd name="adj1" fmla="val -5551"/>
            <a:gd name="adj2" fmla="val 748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3800472</xdr:colOff>
      <xdr:row>15</xdr:row>
      <xdr:rowOff>0</xdr:rowOff>
    </xdr:from>
    <xdr:to>
      <xdr:col>6</xdr:col>
      <xdr:colOff>1238247</xdr:colOff>
      <xdr:row>16</xdr:row>
      <xdr:rowOff>139514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6296022" y="3448050"/>
          <a:ext cx="1952625" cy="482414"/>
        </a:xfrm>
        <a:prstGeom prst="wedgeRectCallout">
          <a:avLst>
            <a:gd name="adj1" fmla="val -34332"/>
            <a:gd name="adj2" fmla="val 15958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1247773</xdr:colOff>
      <xdr:row>15</xdr:row>
      <xdr:rowOff>0</xdr:rowOff>
    </xdr:from>
    <xdr:to>
      <xdr:col>8</xdr:col>
      <xdr:colOff>104774</xdr:colOff>
      <xdr:row>16</xdr:row>
      <xdr:rowOff>139514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8258173" y="3448050"/>
          <a:ext cx="1800226" cy="482414"/>
        </a:xfrm>
        <a:prstGeom prst="wedgeRectCallout">
          <a:avLst>
            <a:gd name="adj1" fmla="val -56776"/>
            <a:gd name="adj2" fmla="val 1507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13</xdr:row>
      <xdr:rowOff>485775</xdr:rowOff>
    </xdr:from>
    <xdr:to>
      <xdr:col>11</xdr:col>
      <xdr:colOff>114300</xdr:colOff>
      <xdr:row>15</xdr:row>
      <xdr:rowOff>200025</xdr:rowOff>
    </xdr:to>
    <xdr:sp macro="" textlink="" fLocksText="0">
      <xdr:nvSpPr>
        <xdr:cNvPr id="4" name="角丸四角形吹き出し 3"/>
        <xdr:cNvSpPr/>
      </xdr:nvSpPr>
      <xdr:spPr>
        <a:xfrm>
          <a:off x="9991725" y="3095625"/>
          <a:ext cx="2876550" cy="552450"/>
        </a:xfrm>
        <a:prstGeom prst="wedgeRoundRectCallout">
          <a:avLst>
            <a:gd name="adj1" fmla="val -37108"/>
            <a:gd name="adj2" fmla="val 13557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1047750</xdr:colOff>
      <xdr:row>15</xdr:row>
      <xdr:rowOff>57150</xdr:rowOff>
    </xdr:from>
    <xdr:to>
      <xdr:col>4</xdr:col>
      <xdr:colOff>2714625</xdr:colOff>
      <xdr:row>17</xdr:row>
      <xdr:rowOff>19049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3543300" y="350520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3743323</xdr:colOff>
      <xdr:row>15</xdr:row>
      <xdr:rowOff>66675</xdr:rowOff>
    </xdr:from>
    <xdr:to>
      <xdr:col>6</xdr:col>
      <xdr:colOff>1181098</xdr:colOff>
      <xdr:row>16</xdr:row>
      <xdr:rowOff>114300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238873" y="3514725"/>
          <a:ext cx="1952625" cy="390525"/>
        </a:xfrm>
        <a:prstGeom prst="wedgeRectCallout">
          <a:avLst>
            <a:gd name="adj1" fmla="val -31893"/>
            <a:gd name="adj2" fmla="val 18943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1209674</xdr:colOff>
      <xdr:row>15</xdr:row>
      <xdr:rowOff>66675</xdr:rowOff>
    </xdr:from>
    <xdr:to>
      <xdr:col>8</xdr:col>
      <xdr:colOff>19050</xdr:colOff>
      <xdr:row>16</xdr:row>
      <xdr:rowOff>114300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220074" y="3514725"/>
          <a:ext cx="1752601" cy="390525"/>
        </a:xfrm>
        <a:prstGeom prst="wedgeRectCallout">
          <a:avLst>
            <a:gd name="adj1" fmla="val -62452"/>
            <a:gd name="adj2" fmla="val 18455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14</xdr:row>
      <xdr:rowOff>142875</xdr:rowOff>
    </xdr:from>
    <xdr:to>
      <xdr:col>11</xdr:col>
      <xdr:colOff>180975</xdr:colOff>
      <xdr:row>16</xdr:row>
      <xdr:rowOff>19050</xdr:rowOff>
    </xdr:to>
    <xdr:sp macro="" textlink="" fLocksText="0">
      <xdr:nvSpPr>
        <xdr:cNvPr id="3" name="角丸四角形吹き出し 2"/>
        <xdr:cNvSpPr/>
      </xdr:nvSpPr>
      <xdr:spPr>
        <a:xfrm>
          <a:off x="10048875" y="3228975"/>
          <a:ext cx="2895600" cy="561975"/>
        </a:xfrm>
        <a:prstGeom prst="wedgeRoundRectCallout">
          <a:avLst>
            <a:gd name="adj1" fmla="val -34429"/>
            <a:gd name="adj2" fmla="val 9710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638175</xdr:colOff>
      <xdr:row>14</xdr:row>
      <xdr:rowOff>247650</xdr:rowOff>
    </xdr:from>
    <xdr:to>
      <xdr:col>4</xdr:col>
      <xdr:colOff>3352799</xdr:colOff>
      <xdr:row>16</xdr:row>
      <xdr:rowOff>295275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3143250" y="3333750"/>
          <a:ext cx="2714624" cy="733425"/>
        </a:xfrm>
        <a:prstGeom prst="wedgeRectCallout">
          <a:avLst>
            <a:gd name="adj1" fmla="val -6117"/>
            <a:gd name="adj2" fmla="val 961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3467098</xdr:colOff>
      <xdr:row>14</xdr:row>
      <xdr:rowOff>247651</xdr:rowOff>
    </xdr:from>
    <xdr:to>
      <xdr:col>6</xdr:col>
      <xdr:colOff>904873</xdr:colOff>
      <xdr:row>16</xdr:row>
      <xdr:rowOff>133351</xdr:rowOff>
    </xdr:to>
    <xdr:sp macro="" textlink="" fLocksText="0">
      <xdr:nvSpPr>
        <xdr:cNvPr id="8" name="AutoShape 8"/>
        <xdr:cNvSpPr>
          <a:spLocks noChangeArrowheads="1"/>
        </xdr:cNvSpPr>
      </xdr:nvSpPr>
      <xdr:spPr bwMode="auto">
        <a:xfrm>
          <a:off x="5972173" y="3333751"/>
          <a:ext cx="1952625" cy="571500"/>
        </a:xfrm>
        <a:prstGeom prst="wedgeRectCallout">
          <a:avLst>
            <a:gd name="adj1" fmla="val -11893"/>
            <a:gd name="adj2" fmla="val 14061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895349</xdr:colOff>
      <xdr:row>14</xdr:row>
      <xdr:rowOff>247651</xdr:rowOff>
    </xdr:from>
    <xdr:to>
      <xdr:col>7</xdr:col>
      <xdr:colOff>628649</xdr:colOff>
      <xdr:row>16</xdr:row>
      <xdr:rowOff>133351</xdr:rowOff>
    </xdr:to>
    <xdr:sp macro="" textlink="" fLocksText="0">
      <xdr:nvSpPr>
        <xdr:cNvPr id="9" name="AutoShape 8"/>
        <xdr:cNvSpPr>
          <a:spLocks noChangeArrowheads="1"/>
        </xdr:cNvSpPr>
      </xdr:nvSpPr>
      <xdr:spPr bwMode="auto">
        <a:xfrm>
          <a:off x="7915274" y="3333751"/>
          <a:ext cx="1866900" cy="571500"/>
        </a:xfrm>
        <a:prstGeom prst="wedgeRectCallout">
          <a:avLst>
            <a:gd name="adj1" fmla="val -40524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13</xdr:row>
      <xdr:rowOff>276225</xdr:rowOff>
    </xdr:from>
    <xdr:to>
      <xdr:col>11</xdr:col>
      <xdr:colOff>66675</xdr:colOff>
      <xdr:row>15</xdr:row>
      <xdr:rowOff>0</xdr:rowOff>
    </xdr:to>
    <xdr:sp macro="" textlink="" fLocksText="0">
      <xdr:nvSpPr>
        <xdr:cNvPr id="3" name="角丸四角形吹き出し 2"/>
        <xdr:cNvSpPr/>
      </xdr:nvSpPr>
      <xdr:spPr>
        <a:xfrm>
          <a:off x="10191750" y="2886075"/>
          <a:ext cx="2628900" cy="561975"/>
        </a:xfrm>
        <a:prstGeom prst="wedgeRoundRectCallout">
          <a:avLst>
            <a:gd name="adj1" fmla="val -37560"/>
            <a:gd name="adj2" fmla="val 15979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8</xdr:col>
      <xdr:colOff>590551</xdr:colOff>
      <xdr:row>36</xdr:row>
      <xdr:rowOff>200025</xdr:rowOff>
    </xdr:from>
    <xdr:to>
      <xdr:col>12</xdr:col>
      <xdr:colOff>57151</xdr:colOff>
      <xdr:row>40</xdr:row>
      <xdr:rowOff>47625</xdr:rowOff>
    </xdr:to>
    <xdr:sp macro="" textlink="" fLocksText="0">
      <xdr:nvSpPr>
        <xdr:cNvPr id="4" name="角丸四角形吹き出し 3"/>
        <xdr:cNvSpPr/>
      </xdr:nvSpPr>
      <xdr:spPr>
        <a:xfrm>
          <a:off x="10544176" y="9039225"/>
          <a:ext cx="2952750" cy="838200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95250</xdr:colOff>
      <xdr:row>14</xdr:row>
      <xdr:rowOff>228601</xdr:rowOff>
    </xdr:from>
    <xdr:to>
      <xdr:col>4</xdr:col>
      <xdr:colOff>3771900</xdr:colOff>
      <xdr:row>17</xdr:row>
      <xdr:rowOff>9525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2590800" y="3333751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3848097</xdr:colOff>
      <xdr:row>14</xdr:row>
      <xdr:rowOff>228600</xdr:rowOff>
    </xdr:from>
    <xdr:to>
      <xdr:col>6</xdr:col>
      <xdr:colOff>1285872</xdr:colOff>
      <xdr:row>15</xdr:row>
      <xdr:rowOff>276225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343647" y="3333750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1314447</xdr:colOff>
      <xdr:row>14</xdr:row>
      <xdr:rowOff>228600</xdr:rowOff>
    </xdr:from>
    <xdr:to>
      <xdr:col>8</xdr:col>
      <xdr:colOff>257173</xdr:colOff>
      <xdr:row>15</xdr:row>
      <xdr:rowOff>276225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324847" y="333375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12</xdr:row>
      <xdr:rowOff>1</xdr:rowOff>
    </xdr:from>
    <xdr:to>
      <xdr:col>11</xdr:col>
      <xdr:colOff>457200</xdr:colOff>
      <xdr:row>15</xdr:row>
      <xdr:rowOff>123825</xdr:rowOff>
    </xdr:to>
    <xdr:sp macro="" textlink="" fLocksText="0">
      <xdr:nvSpPr>
        <xdr:cNvPr id="5" name="角丸四角形吹き出し 4"/>
        <xdr:cNvSpPr/>
      </xdr:nvSpPr>
      <xdr:spPr>
        <a:xfrm>
          <a:off x="10144125" y="2228851"/>
          <a:ext cx="3067050" cy="866774"/>
        </a:xfrm>
        <a:prstGeom prst="wedgeRoundRectCallout">
          <a:avLst>
            <a:gd name="adj1" fmla="val -42140"/>
            <a:gd name="adj2" fmla="val 9561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66675</xdr:colOff>
      <xdr:row>14</xdr:row>
      <xdr:rowOff>238125</xdr:rowOff>
    </xdr:from>
    <xdr:to>
      <xdr:col>4</xdr:col>
      <xdr:colOff>3724275</xdr:colOff>
      <xdr:row>17</xdr:row>
      <xdr:rowOff>9525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2562225" y="3209925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3800472</xdr:colOff>
      <xdr:row>14</xdr:row>
      <xdr:rowOff>276225</xdr:rowOff>
    </xdr:from>
    <xdr:to>
      <xdr:col>6</xdr:col>
      <xdr:colOff>1238247</xdr:colOff>
      <xdr:row>16</xdr:row>
      <xdr:rowOff>72839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296022" y="3248025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1247773</xdr:colOff>
      <xdr:row>14</xdr:row>
      <xdr:rowOff>228600</xdr:rowOff>
    </xdr:from>
    <xdr:to>
      <xdr:col>8</xdr:col>
      <xdr:colOff>104774</xdr:colOff>
      <xdr:row>16</xdr:row>
      <xdr:rowOff>25214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258173" y="3200400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10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10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12</xdr:row>
      <xdr:rowOff>38099</xdr:rowOff>
    </xdr:from>
    <xdr:to>
      <xdr:col>11</xdr:col>
      <xdr:colOff>352425</xdr:colOff>
      <xdr:row>15</xdr:row>
      <xdr:rowOff>142874</xdr:rowOff>
    </xdr:to>
    <xdr:sp macro="" textlink="" fLocksText="0">
      <xdr:nvSpPr>
        <xdr:cNvPr id="3" name="角丸四角形吹き出し 2"/>
        <xdr:cNvSpPr/>
      </xdr:nvSpPr>
      <xdr:spPr>
        <a:xfrm>
          <a:off x="10067925" y="2400299"/>
          <a:ext cx="3038475" cy="847725"/>
        </a:xfrm>
        <a:prstGeom prst="wedgeRoundRectCallout">
          <a:avLst>
            <a:gd name="adj1" fmla="val -42140"/>
            <a:gd name="adj2" fmla="val 9561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161925</xdr:colOff>
      <xdr:row>15</xdr:row>
      <xdr:rowOff>0</xdr:rowOff>
    </xdr:from>
    <xdr:to>
      <xdr:col>4</xdr:col>
      <xdr:colOff>3819525</xdr:colOff>
      <xdr:row>17</xdr:row>
      <xdr:rowOff>114300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2657475" y="3448050"/>
          <a:ext cx="3657600" cy="800100"/>
        </a:xfrm>
        <a:prstGeom prst="wedgeRectCallout">
          <a:avLst>
            <a:gd name="adj1" fmla="val -7113"/>
            <a:gd name="adj2" fmla="val 7126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38097</xdr:colOff>
      <xdr:row>15</xdr:row>
      <xdr:rowOff>0</xdr:rowOff>
    </xdr:from>
    <xdr:to>
      <xdr:col>6</xdr:col>
      <xdr:colOff>1333497</xdr:colOff>
      <xdr:row>16</xdr:row>
      <xdr:rowOff>139514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6391272" y="3448050"/>
          <a:ext cx="1952625" cy="482414"/>
        </a:xfrm>
        <a:prstGeom prst="wedgeRectCallout">
          <a:avLst>
            <a:gd name="adj1" fmla="val -32381"/>
            <a:gd name="adj2" fmla="val 15761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1276348</xdr:colOff>
      <xdr:row>15</xdr:row>
      <xdr:rowOff>0</xdr:rowOff>
    </xdr:from>
    <xdr:to>
      <xdr:col>8</xdr:col>
      <xdr:colOff>133349</xdr:colOff>
      <xdr:row>16</xdr:row>
      <xdr:rowOff>139514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8286748" y="3448050"/>
          <a:ext cx="1800226" cy="482414"/>
        </a:xfrm>
        <a:prstGeom prst="wedgeRectCallout">
          <a:avLst>
            <a:gd name="adj1" fmla="val -57834"/>
            <a:gd name="adj2" fmla="val 1507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14</xdr:row>
      <xdr:rowOff>38101</xdr:rowOff>
    </xdr:from>
    <xdr:to>
      <xdr:col>11</xdr:col>
      <xdr:colOff>171450</xdr:colOff>
      <xdr:row>16</xdr:row>
      <xdr:rowOff>1</xdr:rowOff>
    </xdr:to>
    <xdr:sp macro="" textlink="" fLocksText="0">
      <xdr:nvSpPr>
        <xdr:cNvPr id="4" name="角丸四角形吹き出し 3"/>
        <xdr:cNvSpPr/>
      </xdr:nvSpPr>
      <xdr:spPr>
        <a:xfrm>
          <a:off x="10039350" y="3143251"/>
          <a:ext cx="2886075" cy="647700"/>
        </a:xfrm>
        <a:prstGeom prst="wedgeRoundRectCallout">
          <a:avLst>
            <a:gd name="adj1" fmla="val -35053"/>
            <a:gd name="adj2" fmla="val 9710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1019175</xdr:colOff>
      <xdr:row>15</xdr:row>
      <xdr:rowOff>47625</xdr:rowOff>
    </xdr:from>
    <xdr:to>
      <xdr:col>4</xdr:col>
      <xdr:colOff>2686050</xdr:colOff>
      <xdr:row>17</xdr:row>
      <xdr:rowOff>9524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3514725" y="3495675"/>
          <a:ext cx="1666875" cy="647699"/>
        </a:xfrm>
        <a:prstGeom prst="wedgeRectCallout">
          <a:avLst>
            <a:gd name="adj1" fmla="val -22480"/>
            <a:gd name="adj2" fmla="val 9402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3705223</xdr:colOff>
      <xdr:row>15</xdr:row>
      <xdr:rowOff>57150</xdr:rowOff>
    </xdr:from>
    <xdr:to>
      <xdr:col>6</xdr:col>
      <xdr:colOff>1142998</xdr:colOff>
      <xdr:row>16</xdr:row>
      <xdr:rowOff>104775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200773" y="3505200"/>
          <a:ext cx="1952625" cy="390525"/>
        </a:xfrm>
        <a:prstGeom prst="wedgeRectCallout">
          <a:avLst>
            <a:gd name="adj1" fmla="val -31893"/>
            <a:gd name="adj2" fmla="val 18211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1171574</xdr:colOff>
      <xdr:row>15</xdr:row>
      <xdr:rowOff>66675</xdr:rowOff>
    </xdr:from>
    <xdr:to>
      <xdr:col>7</xdr:col>
      <xdr:colOff>790575</xdr:colOff>
      <xdr:row>16</xdr:row>
      <xdr:rowOff>114300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181974" y="3514725"/>
          <a:ext cx="1752601" cy="390525"/>
        </a:xfrm>
        <a:prstGeom prst="wedgeRectCallout">
          <a:avLst>
            <a:gd name="adj1" fmla="val -58104"/>
            <a:gd name="adj2" fmla="val 18211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10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14</xdr:row>
      <xdr:rowOff>47626</xdr:rowOff>
    </xdr:from>
    <xdr:to>
      <xdr:col>11</xdr:col>
      <xdr:colOff>209550</xdr:colOff>
      <xdr:row>15</xdr:row>
      <xdr:rowOff>295276</xdr:rowOff>
    </xdr:to>
    <xdr:sp macro="" textlink="" fLocksText="0">
      <xdr:nvSpPr>
        <xdr:cNvPr id="3" name="角丸四角形吹き出し 2"/>
        <xdr:cNvSpPr/>
      </xdr:nvSpPr>
      <xdr:spPr>
        <a:xfrm>
          <a:off x="10067925" y="3133726"/>
          <a:ext cx="2905125" cy="590550"/>
        </a:xfrm>
        <a:prstGeom prst="wedgeRoundRectCallout">
          <a:avLst>
            <a:gd name="adj1" fmla="val -34592"/>
            <a:gd name="adj2" fmla="val 11076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619125</xdr:colOff>
      <xdr:row>14</xdr:row>
      <xdr:rowOff>304800</xdr:rowOff>
    </xdr:from>
    <xdr:to>
      <xdr:col>4</xdr:col>
      <xdr:colOff>3333749</xdr:colOff>
      <xdr:row>17</xdr:row>
      <xdr:rowOff>9525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3124200" y="3390900"/>
          <a:ext cx="2714624" cy="733425"/>
        </a:xfrm>
        <a:prstGeom prst="wedgeRectCallout">
          <a:avLst>
            <a:gd name="adj1" fmla="val -6117"/>
            <a:gd name="adj2" fmla="val 961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3448048</xdr:colOff>
      <xdr:row>14</xdr:row>
      <xdr:rowOff>304801</xdr:rowOff>
    </xdr:from>
    <xdr:to>
      <xdr:col>6</xdr:col>
      <xdr:colOff>885823</xdr:colOff>
      <xdr:row>16</xdr:row>
      <xdr:rowOff>190501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5953123" y="3390901"/>
          <a:ext cx="1952625" cy="571500"/>
        </a:xfrm>
        <a:prstGeom prst="wedgeRectCallout">
          <a:avLst>
            <a:gd name="adj1" fmla="val -11893"/>
            <a:gd name="adj2" fmla="val 12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914399</xdr:colOff>
      <xdr:row>14</xdr:row>
      <xdr:rowOff>304801</xdr:rowOff>
    </xdr:from>
    <xdr:to>
      <xdr:col>7</xdr:col>
      <xdr:colOff>647699</xdr:colOff>
      <xdr:row>16</xdr:row>
      <xdr:rowOff>190501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7934324" y="3390901"/>
          <a:ext cx="1866900" cy="571500"/>
        </a:xfrm>
        <a:prstGeom prst="wedgeRectCallout">
          <a:avLst>
            <a:gd name="adj1" fmla="val -38483"/>
            <a:gd name="adj2" fmla="val 12508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14</xdr:row>
      <xdr:rowOff>19051</xdr:rowOff>
    </xdr:from>
    <xdr:to>
      <xdr:col>11</xdr:col>
      <xdr:colOff>95250</xdr:colOff>
      <xdr:row>15</xdr:row>
      <xdr:rowOff>266701</xdr:rowOff>
    </xdr:to>
    <xdr:sp macro="" textlink="" fLocksText="0">
      <xdr:nvSpPr>
        <xdr:cNvPr id="3" name="角丸四角形吹き出し 2"/>
        <xdr:cNvSpPr/>
      </xdr:nvSpPr>
      <xdr:spPr>
        <a:xfrm>
          <a:off x="10229850" y="3124201"/>
          <a:ext cx="2619375" cy="590550"/>
        </a:xfrm>
        <a:prstGeom prst="wedgeRoundRectCallout">
          <a:avLst>
            <a:gd name="adj1" fmla="val -35399"/>
            <a:gd name="adj2" fmla="val 116407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8</xdr:col>
      <xdr:colOff>657225</xdr:colOff>
      <xdr:row>37</xdr:row>
      <xdr:rowOff>9525</xdr:rowOff>
    </xdr:from>
    <xdr:to>
      <xdr:col>12</xdr:col>
      <xdr:colOff>114300</xdr:colOff>
      <xdr:row>40</xdr:row>
      <xdr:rowOff>114300</xdr:rowOff>
    </xdr:to>
    <xdr:sp macro="" textlink="" fLocksText="0">
      <xdr:nvSpPr>
        <xdr:cNvPr id="4" name="角丸四角形吹き出し 3"/>
        <xdr:cNvSpPr/>
      </xdr:nvSpPr>
      <xdr:spPr>
        <a:xfrm>
          <a:off x="10610850" y="8562975"/>
          <a:ext cx="2943225" cy="847725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47625</xdr:colOff>
      <xdr:row>14</xdr:row>
      <xdr:rowOff>276226</xdr:rowOff>
    </xdr:from>
    <xdr:to>
      <xdr:col>4</xdr:col>
      <xdr:colOff>3724275</xdr:colOff>
      <xdr:row>17</xdr:row>
      <xdr:rowOff>57150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2543175" y="3381376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3800472</xdr:colOff>
      <xdr:row>14</xdr:row>
      <xdr:rowOff>276225</xdr:rowOff>
    </xdr:from>
    <xdr:to>
      <xdr:col>6</xdr:col>
      <xdr:colOff>1238247</xdr:colOff>
      <xdr:row>15</xdr:row>
      <xdr:rowOff>323850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296022" y="3381375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1257297</xdr:colOff>
      <xdr:row>14</xdr:row>
      <xdr:rowOff>276225</xdr:rowOff>
    </xdr:from>
    <xdr:to>
      <xdr:col>8</xdr:col>
      <xdr:colOff>200023</xdr:colOff>
      <xdr:row>15</xdr:row>
      <xdr:rowOff>323850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267697" y="3381375"/>
          <a:ext cx="1885951" cy="390525"/>
        </a:xfrm>
        <a:prstGeom prst="wedgeRectCallout">
          <a:avLst>
            <a:gd name="adj1" fmla="val -58796"/>
            <a:gd name="adj2" fmla="val 20163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13</xdr:row>
      <xdr:rowOff>142875</xdr:rowOff>
    </xdr:from>
    <xdr:to>
      <xdr:col>11</xdr:col>
      <xdr:colOff>495299</xdr:colOff>
      <xdr:row>15</xdr:row>
      <xdr:rowOff>314325</xdr:rowOff>
    </xdr:to>
    <xdr:sp macro="" textlink="" fLocksText="0">
      <xdr:nvSpPr>
        <xdr:cNvPr id="3" name="角丸四角形吹き出し 2"/>
        <xdr:cNvSpPr/>
      </xdr:nvSpPr>
      <xdr:spPr>
        <a:xfrm>
          <a:off x="10115549" y="2752725"/>
          <a:ext cx="3133725" cy="1009650"/>
        </a:xfrm>
        <a:prstGeom prst="wedgeRoundRectCallout">
          <a:avLst>
            <a:gd name="adj1" fmla="val -32513"/>
            <a:gd name="adj2" fmla="val 82642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123825</xdr:colOff>
      <xdr:row>14</xdr:row>
      <xdr:rowOff>276225</xdr:rowOff>
    </xdr:from>
    <xdr:to>
      <xdr:col>4</xdr:col>
      <xdr:colOff>3781425</xdr:colOff>
      <xdr:row>17</xdr:row>
      <xdr:rowOff>47625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2619375" y="3381375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3857622</xdr:colOff>
      <xdr:row>14</xdr:row>
      <xdr:rowOff>276225</xdr:rowOff>
    </xdr:from>
    <xdr:to>
      <xdr:col>6</xdr:col>
      <xdr:colOff>1295397</xdr:colOff>
      <xdr:row>16</xdr:row>
      <xdr:rowOff>72839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6353172" y="3381375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1323973</xdr:colOff>
      <xdr:row>14</xdr:row>
      <xdr:rowOff>276225</xdr:rowOff>
    </xdr:from>
    <xdr:to>
      <xdr:col>8</xdr:col>
      <xdr:colOff>180974</xdr:colOff>
      <xdr:row>16</xdr:row>
      <xdr:rowOff>72839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8334373" y="3381375"/>
          <a:ext cx="1800226" cy="482414"/>
        </a:xfrm>
        <a:prstGeom prst="wedgeRectCallout">
          <a:avLst>
            <a:gd name="adj1" fmla="val -58892"/>
            <a:gd name="adj2" fmla="val 1566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14</xdr:row>
      <xdr:rowOff>142876</xdr:rowOff>
    </xdr:from>
    <xdr:to>
      <xdr:col>11</xdr:col>
      <xdr:colOff>200025</xdr:colOff>
      <xdr:row>16</xdr:row>
      <xdr:rowOff>28576</xdr:rowOff>
    </xdr:to>
    <xdr:sp macro="" textlink="" fLocksText="0">
      <xdr:nvSpPr>
        <xdr:cNvPr id="4" name="角丸四角形吹き出し 3"/>
        <xdr:cNvSpPr/>
      </xdr:nvSpPr>
      <xdr:spPr>
        <a:xfrm>
          <a:off x="10058400" y="3248026"/>
          <a:ext cx="2895600" cy="571500"/>
        </a:xfrm>
        <a:prstGeom prst="wedgeRoundRectCallout">
          <a:avLst>
            <a:gd name="adj1" fmla="val -34907"/>
            <a:gd name="adj2" fmla="val 983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1009650</xdr:colOff>
      <xdr:row>15</xdr:row>
      <xdr:rowOff>38100</xdr:rowOff>
    </xdr:from>
    <xdr:to>
      <xdr:col>4</xdr:col>
      <xdr:colOff>2676525</xdr:colOff>
      <xdr:row>16</xdr:row>
      <xdr:rowOff>342899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3505200" y="348615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3648073</xdr:colOff>
      <xdr:row>15</xdr:row>
      <xdr:rowOff>66675</xdr:rowOff>
    </xdr:from>
    <xdr:to>
      <xdr:col>6</xdr:col>
      <xdr:colOff>1085848</xdr:colOff>
      <xdr:row>16</xdr:row>
      <xdr:rowOff>114300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143623" y="3514725"/>
          <a:ext cx="1952625" cy="390525"/>
        </a:xfrm>
        <a:prstGeom prst="wedgeRectCallout">
          <a:avLst>
            <a:gd name="adj1" fmla="val -32869"/>
            <a:gd name="adj2" fmla="val 18455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1142999</xdr:colOff>
      <xdr:row>15</xdr:row>
      <xdr:rowOff>57150</xdr:rowOff>
    </xdr:from>
    <xdr:to>
      <xdr:col>7</xdr:col>
      <xdr:colOff>762000</xdr:colOff>
      <xdr:row>16</xdr:row>
      <xdr:rowOff>104775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153399" y="3505200"/>
          <a:ext cx="1752601" cy="390525"/>
        </a:xfrm>
        <a:prstGeom prst="wedgeRectCallout">
          <a:avLst>
            <a:gd name="adj1" fmla="val -59191"/>
            <a:gd name="adj2" fmla="val 18211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14</xdr:row>
      <xdr:rowOff>266700</xdr:rowOff>
    </xdr:from>
    <xdr:to>
      <xdr:col>4</xdr:col>
      <xdr:colOff>3771899</xdr:colOff>
      <xdr:row>16</xdr:row>
      <xdr:rowOff>314325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3552825" y="3238500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28573</xdr:colOff>
      <xdr:row>14</xdr:row>
      <xdr:rowOff>266701</xdr:rowOff>
    </xdr:from>
    <xdr:to>
      <xdr:col>6</xdr:col>
      <xdr:colOff>1323973</xdr:colOff>
      <xdr:row>16</xdr:row>
      <xdr:rowOff>152401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6381748" y="3238501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1276349</xdr:colOff>
      <xdr:row>14</xdr:row>
      <xdr:rowOff>266701</xdr:rowOff>
    </xdr:from>
    <xdr:to>
      <xdr:col>8</xdr:col>
      <xdr:colOff>200024</xdr:colOff>
      <xdr:row>16</xdr:row>
      <xdr:rowOff>152401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8286749" y="3238501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14</xdr:row>
      <xdr:rowOff>228601</xdr:rowOff>
    </xdr:from>
    <xdr:to>
      <xdr:col>4</xdr:col>
      <xdr:colOff>3752850</xdr:colOff>
      <xdr:row>17</xdr:row>
      <xdr:rowOff>9525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2571750" y="3200401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3829047</xdr:colOff>
      <xdr:row>14</xdr:row>
      <xdr:rowOff>228600</xdr:rowOff>
    </xdr:from>
    <xdr:to>
      <xdr:col>6</xdr:col>
      <xdr:colOff>1266822</xdr:colOff>
      <xdr:row>15</xdr:row>
      <xdr:rowOff>276225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6324597" y="3200400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1295397</xdr:colOff>
      <xdr:row>14</xdr:row>
      <xdr:rowOff>228600</xdr:rowOff>
    </xdr:from>
    <xdr:to>
      <xdr:col>8</xdr:col>
      <xdr:colOff>238123</xdr:colOff>
      <xdr:row>15</xdr:row>
      <xdr:rowOff>276225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8305797" y="320040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14</xdr:row>
      <xdr:rowOff>209550</xdr:rowOff>
    </xdr:from>
    <xdr:to>
      <xdr:col>4</xdr:col>
      <xdr:colOff>3838575</xdr:colOff>
      <xdr:row>16</xdr:row>
      <xdr:rowOff>323850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2676525" y="3181350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47622</xdr:colOff>
      <xdr:row>14</xdr:row>
      <xdr:rowOff>219075</xdr:rowOff>
    </xdr:from>
    <xdr:to>
      <xdr:col>6</xdr:col>
      <xdr:colOff>1343022</xdr:colOff>
      <xdr:row>16</xdr:row>
      <xdr:rowOff>15689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6400797" y="3190875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1352548</xdr:colOff>
      <xdr:row>14</xdr:row>
      <xdr:rowOff>209550</xdr:rowOff>
    </xdr:from>
    <xdr:to>
      <xdr:col>8</xdr:col>
      <xdr:colOff>209549</xdr:colOff>
      <xdr:row>16</xdr:row>
      <xdr:rowOff>6164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8362948" y="3181350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1095375</xdr:colOff>
      <xdr:row>14</xdr:row>
      <xdr:rowOff>333375</xdr:rowOff>
    </xdr:from>
    <xdr:to>
      <xdr:col>4</xdr:col>
      <xdr:colOff>2762250</xdr:colOff>
      <xdr:row>16</xdr:row>
      <xdr:rowOff>295274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3590925" y="3305175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3648073</xdr:colOff>
      <xdr:row>15</xdr:row>
      <xdr:rowOff>9525</xdr:rowOff>
    </xdr:from>
    <xdr:to>
      <xdr:col>6</xdr:col>
      <xdr:colOff>1085848</xdr:colOff>
      <xdr:row>16</xdr:row>
      <xdr:rowOff>57150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6143623" y="3324225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1152524</xdr:colOff>
      <xdr:row>14</xdr:row>
      <xdr:rowOff>333375</xdr:rowOff>
    </xdr:from>
    <xdr:to>
      <xdr:col>7</xdr:col>
      <xdr:colOff>771525</xdr:colOff>
      <xdr:row>16</xdr:row>
      <xdr:rowOff>38100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8162924" y="3305175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14</xdr:row>
      <xdr:rowOff>9525</xdr:rowOff>
    </xdr:from>
    <xdr:to>
      <xdr:col>11</xdr:col>
      <xdr:colOff>171450</xdr:colOff>
      <xdr:row>15</xdr:row>
      <xdr:rowOff>323850</xdr:rowOff>
    </xdr:to>
    <xdr:sp macro="" textlink="" fLocksText="0">
      <xdr:nvSpPr>
        <xdr:cNvPr id="4" name="角丸四角形吹き出し 3"/>
        <xdr:cNvSpPr/>
      </xdr:nvSpPr>
      <xdr:spPr>
        <a:xfrm>
          <a:off x="10020300" y="2981325"/>
          <a:ext cx="2905125" cy="657225"/>
        </a:xfrm>
        <a:prstGeom prst="wedgeRoundRectCallout">
          <a:avLst>
            <a:gd name="adj1" fmla="val -36201"/>
            <a:gd name="adj2" fmla="val 10238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1104900</xdr:colOff>
      <xdr:row>15</xdr:row>
      <xdr:rowOff>9525</xdr:rowOff>
    </xdr:from>
    <xdr:to>
      <xdr:col>4</xdr:col>
      <xdr:colOff>2771775</xdr:colOff>
      <xdr:row>16</xdr:row>
      <xdr:rowOff>314324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3600450" y="3324225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3562348</xdr:colOff>
      <xdr:row>15</xdr:row>
      <xdr:rowOff>9525</xdr:rowOff>
    </xdr:from>
    <xdr:to>
      <xdr:col>6</xdr:col>
      <xdr:colOff>1000123</xdr:colOff>
      <xdr:row>16</xdr:row>
      <xdr:rowOff>57150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057898" y="3324225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1085849</xdr:colOff>
      <xdr:row>14</xdr:row>
      <xdr:rowOff>314325</xdr:rowOff>
    </xdr:from>
    <xdr:to>
      <xdr:col>7</xdr:col>
      <xdr:colOff>704850</xdr:colOff>
      <xdr:row>16</xdr:row>
      <xdr:rowOff>19050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096249" y="3286125"/>
          <a:ext cx="1752601" cy="390525"/>
        </a:xfrm>
        <a:prstGeom prst="wedgeRectCallout">
          <a:avLst>
            <a:gd name="adj1" fmla="val -70604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1028700</xdr:colOff>
      <xdr:row>14</xdr:row>
      <xdr:rowOff>219075</xdr:rowOff>
    </xdr:from>
    <xdr:to>
      <xdr:col>4</xdr:col>
      <xdr:colOff>3743324</xdr:colOff>
      <xdr:row>16</xdr:row>
      <xdr:rowOff>266700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3524250" y="3324225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3857623</xdr:colOff>
      <xdr:row>14</xdr:row>
      <xdr:rowOff>219076</xdr:rowOff>
    </xdr:from>
    <xdr:to>
      <xdr:col>6</xdr:col>
      <xdr:colOff>1295398</xdr:colOff>
      <xdr:row>16</xdr:row>
      <xdr:rowOff>104776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6353173" y="3324226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1314449</xdr:colOff>
      <xdr:row>14</xdr:row>
      <xdr:rowOff>238126</xdr:rowOff>
    </xdr:from>
    <xdr:to>
      <xdr:col>8</xdr:col>
      <xdr:colOff>238124</xdr:colOff>
      <xdr:row>16</xdr:row>
      <xdr:rowOff>123826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8324849" y="3343276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14</xdr:row>
      <xdr:rowOff>209551</xdr:rowOff>
    </xdr:from>
    <xdr:to>
      <xdr:col>4</xdr:col>
      <xdr:colOff>3810000</xdr:colOff>
      <xdr:row>16</xdr:row>
      <xdr:rowOff>333375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28900" y="3314701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28572</xdr:colOff>
      <xdr:row>14</xdr:row>
      <xdr:rowOff>209550</xdr:rowOff>
    </xdr:from>
    <xdr:to>
      <xdr:col>6</xdr:col>
      <xdr:colOff>1323972</xdr:colOff>
      <xdr:row>15</xdr:row>
      <xdr:rowOff>257175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81747" y="3314700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1362072</xdr:colOff>
      <xdr:row>14</xdr:row>
      <xdr:rowOff>209550</xdr:rowOff>
    </xdr:from>
    <xdr:to>
      <xdr:col>8</xdr:col>
      <xdr:colOff>304798</xdr:colOff>
      <xdr:row>15</xdr:row>
      <xdr:rowOff>257175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72472" y="331470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14</xdr:row>
      <xdr:rowOff>200025</xdr:rowOff>
    </xdr:from>
    <xdr:to>
      <xdr:col>4</xdr:col>
      <xdr:colOff>3771900</xdr:colOff>
      <xdr:row>16</xdr:row>
      <xdr:rowOff>314325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09850" y="3305175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3848097</xdr:colOff>
      <xdr:row>14</xdr:row>
      <xdr:rowOff>200025</xdr:rowOff>
    </xdr:from>
    <xdr:to>
      <xdr:col>6</xdr:col>
      <xdr:colOff>1285872</xdr:colOff>
      <xdr:row>15</xdr:row>
      <xdr:rowOff>339539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43647" y="3305175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1314448</xdr:colOff>
      <xdr:row>14</xdr:row>
      <xdr:rowOff>219075</xdr:rowOff>
    </xdr:from>
    <xdr:to>
      <xdr:col>8</xdr:col>
      <xdr:colOff>171449</xdr:colOff>
      <xdr:row>16</xdr:row>
      <xdr:rowOff>15689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24848" y="3324225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14</xdr:row>
      <xdr:rowOff>323850</xdr:rowOff>
    </xdr:from>
    <xdr:to>
      <xdr:col>4</xdr:col>
      <xdr:colOff>2724150</xdr:colOff>
      <xdr:row>16</xdr:row>
      <xdr:rowOff>285749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552825" y="342900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3590923</xdr:colOff>
      <xdr:row>14</xdr:row>
      <xdr:rowOff>333375</xdr:rowOff>
    </xdr:from>
    <xdr:to>
      <xdr:col>6</xdr:col>
      <xdr:colOff>1028698</xdr:colOff>
      <xdr:row>16</xdr:row>
      <xdr:rowOff>38100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086473" y="3438525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1190624</xdr:colOff>
      <xdr:row>14</xdr:row>
      <xdr:rowOff>323850</xdr:rowOff>
    </xdr:from>
    <xdr:to>
      <xdr:col>8</xdr:col>
      <xdr:colOff>0</xdr:colOff>
      <xdr:row>16</xdr:row>
      <xdr:rowOff>28575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201024" y="3429000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14</xdr:row>
      <xdr:rowOff>257175</xdr:rowOff>
    </xdr:from>
    <xdr:to>
      <xdr:col>4</xdr:col>
      <xdr:colOff>3771899</xdr:colOff>
      <xdr:row>16</xdr:row>
      <xdr:rowOff>304800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552825" y="3362325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28573</xdr:colOff>
      <xdr:row>14</xdr:row>
      <xdr:rowOff>257176</xdr:rowOff>
    </xdr:from>
    <xdr:to>
      <xdr:col>6</xdr:col>
      <xdr:colOff>1323973</xdr:colOff>
      <xdr:row>16</xdr:row>
      <xdr:rowOff>142876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81748" y="3362326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1333499</xdr:colOff>
      <xdr:row>14</xdr:row>
      <xdr:rowOff>257176</xdr:rowOff>
    </xdr:from>
    <xdr:to>
      <xdr:col>8</xdr:col>
      <xdr:colOff>257174</xdr:colOff>
      <xdr:row>16</xdr:row>
      <xdr:rowOff>142876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43899" y="3362326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14</xdr:row>
      <xdr:rowOff>219076</xdr:rowOff>
    </xdr:from>
    <xdr:to>
      <xdr:col>4</xdr:col>
      <xdr:colOff>3848100</xdr:colOff>
      <xdr:row>17</xdr:row>
      <xdr:rowOff>0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67000" y="3324226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66672</xdr:colOff>
      <xdr:row>14</xdr:row>
      <xdr:rowOff>219075</xdr:rowOff>
    </xdr:from>
    <xdr:to>
      <xdr:col>6</xdr:col>
      <xdr:colOff>1362072</xdr:colOff>
      <xdr:row>15</xdr:row>
      <xdr:rowOff>266700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419847" y="3324225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1381122</xdr:colOff>
      <xdr:row>14</xdr:row>
      <xdr:rowOff>228600</xdr:rowOff>
    </xdr:from>
    <xdr:to>
      <xdr:col>8</xdr:col>
      <xdr:colOff>323848</xdr:colOff>
      <xdr:row>15</xdr:row>
      <xdr:rowOff>276225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91522" y="333375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14</xdr:row>
      <xdr:rowOff>228600</xdr:rowOff>
    </xdr:from>
    <xdr:to>
      <xdr:col>4</xdr:col>
      <xdr:colOff>3800475</xdr:colOff>
      <xdr:row>17</xdr:row>
      <xdr:rowOff>0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38425" y="3333750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19047</xdr:colOff>
      <xdr:row>14</xdr:row>
      <xdr:rowOff>228600</xdr:rowOff>
    </xdr:from>
    <xdr:to>
      <xdr:col>6</xdr:col>
      <xdr:colOff>1314447</xdr:colOff>
      <xdr:row>16</xdr:row>
      <xdr:rowOff>25214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72222" y="3333750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1333498</xdr:colOff>
      <xdr:row>14</xdr:row>
      <xdr:rowOff>228600</xdr:rowOff>
    </xdr:from>
    <xdr:to>
      <xdr:col>8</xdr:col>
      <xdr:colOff>190499</xdr:colOff>
      <xdr:row>16</xdr:row>
      <xdr:rowOff>25214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43898" y="3333750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1000125</xdr:colOff>
      <xdr:row>14</xdr:row>
      <xdr:rowOff>323850</xdr:rowOff>
    </xdr:from>
    <xdr:to>
      <xdr:col>4</xdr:col>
      <xdr:colOff>2667000</xdr:colOff>
      <xdr:row>16</xdr:row>
      <xdr:rowOff>285749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495675" y="342900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3552823</xdr:colOff>
      <xdr:row>14</xdr:row>
      <xdr:rowOff>314325</xdr:rowOff>
    </xdr:from>
    <xdr:to>
      <xdr:col>6</xdr:col>
      <xdr:colOff>990598</xdr:colOff>
      <xdr:row>16</xdr:row>
      <xdr:rowOff>19050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048373" y="3419475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1142999</xdr:colOff>
      <xdr:row>14</xdr:row>
      <xdr:rowOff>333375</xdr:rowOff>
    </xdr:from>
    <xdr:to>
      <xdr:col>7</xdr:col>
      <xdr:colOff>762000</xdr:colOff>
      <xdr:row>16</xdr:row>
      <xdr:rowOff>38100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153399" y="3438525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1038225</xdr:colOff>
      <xdr:row>14</xdr:row>
      <xdr:rowOff>228600</xdr:rowOff>
    </xdr:from>
    <xdr:to>
      <xdr:col>4</xdr:col>
      <xdr:colOff>3752849</xdr:colOff>
      <xdr:row>16</xdr:row>
      <xdr:rowOff>276225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3533775" y="3333750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9523</xdr:colOff>
      <xdr:row>14</xdr:row>
      <xdr:rowOff>228601</xdr:rowOff>
    </xdr:from>
    <xdr:to>
      <xdr:col>6</xdr:col>
      <xdr:colOff>1304923</xdr:colOff>
      <xdr:row>16</xdr:row>
      <xdr:rowOff>114301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6362698" y="3333751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1352549</xdr:colOff>
      <xdr:row>14</xdr:row>
      <xdr:rowOff>228601</xdr:rowOff>
    </xdr:from>
    <xdr:to>
      <xdr:col>8</xdr:col>
      <xdr:colOff>276224</xdr:colOff>
      <xdr:row>16</xdr:row>
      <xdr:rowOff>114301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8362949" y="3333751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14</xdr:row>
      <xdr:rowOff>238126</xdr:rowOff>
    </xdr:from>
    <xdr:to>
      <xdr:col>5</xdr:col>
      <xdr:colOff>0</xdr:colOff>
      <xdr:row>17</xdr:row>
      <xdr:rowOff>19050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76525" y="3343276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76197</xdr:colOff>
      <xdr:row>14</xdr:row>
      <xdr:rowOff>238125</xdr:rowOff>
    </xdr:from>
    <xdr:to>
      <xdr:col>6</xdr:col>
      <xdr:colOff>1371597</xdr:colOff>
      <xdr:row>15</xdr:row>
      <xdr:rowOff>285750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429372" y="3343275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1400172</xdr:colOff>
      <xdr:row>14</xdr:row>
      <xdr:rowOff>238125</xdr:rowOff>
    </xdr:from>
    <xdr:to>
      <xdr:col>8</xdr:col>
      <xdr:colOff>342898</xdr:colOff>
      <xdr:row>15</xdr:row>
      <xdr:rowOff>285750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410572" y="3343275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95251</xdr:colOff>
      <xdr:row>13</xdr:row>
      <xdr:rowOff>133350</xdr:rowOff>
    </xdr:from>
    <xdr:to>
      <xdr:col>11</xdr:col>
      <xdr:colOff>209551</xdr:colOff>
      <xdr:row>15</xdr:row>
      <xdr:rowOff>171450</xdr:rowOff>
    </xdr:to>
    <xdr:sp macro="" textlink="" fLocksText="0">
      <xdr:nvSpPr>
        <xdr:cNvPr id="4" name="角丸四角形吹き出し 3"/>
        <xdr:cNvSpPr/>
      </xdr:nvSpPr>
      <xdr:spPr>
        <a:xfrm>
          <a:off x="10048876" y="2609850"/>
          <a:ext cx="2914650" cy="533400"/>
        </a:xfrm>
        <a:prstGeom prst="wedgeRoundRectCallout">
          <a:avLst>
            <a:gd name="adj1" fmla="val -35824"/>
            <a:gd name="adj2" fmla="val 10947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504825</xdr:colOff>
      <xdr:row>14</xdr:row>
      <xdr:rowOff>238125</xdr:rowOff>
    </xdr:from>
    <xdr:to>
      <xdr:col>4</xdr:col>
      <xdr:colOff>3219449</xdr:colOff>
      <xdr:row>16</xdr:row>
      <xdr:rowOff>285750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3000375" y="3209925"/>
          <a:ext cx="2714624" cy="733425"/>
        </a:xfrm>
        <a:prstGeom prst="wedgeRectCallout">
          <a:avLst>
            <a:gd name="adj1" fmla="val -6117"/>
            <a:gd name="adj2" fmla="val 961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3400423</xdr:colOff>
      <xdr:row>14</xdr:row>
      <xdr:rowOff>238126</xdr:rowOff>
    </xdr:from>
    <xdr:to>
      <xdr:col>6</xdr:col>
      <xdr:colOff>838198</xdr:colOff>
      <xdr:row>16</xdr:row>
      <xdr:rowOff>123826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5895973" y="3209926"/>
          <a:ext cx="1952625" cy="571500"/>
        </a:xfrm>
        <a:prstGeom prst="wedgeRectCallout">
          <a:avLst>
            <a:gd name="adj1" fmla="val -11893"/>
            <a:gd name="adj2" fmla="val 14061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904874</xdr:colOff>
      <xdr:row>14</xdr:row>
      <xdr:rowOff>209551</xdr:rowOff>
    </xdr:from>
    <xdr:to>
      <xdr:col>7</xdr:col>
      <xdr:colOff>638174</xdr:colOff>
      <xdr:row>16</xdr:row>
      <xdr:rowOff>95251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7915274" y="3181351"/>
          <a:ext cx="1866900" cy="571500"/>
        </a:xfrm>
        <a:prstGeom prst="wedgeRectCallout">
          <a:avLst>
            <a:gd name="adj1" fmla="val -40524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14</xdr:row>
      <xdr:rowOff>209550</xdr:rowOff>
    </xdr:from>
    <xdr:to>
      <xdr:col>4</xdr:col>
      <xdr:colOff>3781425</xdr:colOff>
      <xdr:row>16</xdr:row>
      <xdr:rowOff>323850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19375" y="3314700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3857622</xdr:colOff>
      <xdr:row>14</xdr:row>
      <xdr:rowOff>209550</xdr:rowOff>
    </xdr:from>
    <xdr:to>
      <xdr:col>6</xdr:col>
      <xdr:colOff>1295397</xdr:colOff>
      <xdr:row>16</xdr:row>
      <xdr:rowOff>6164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53172" y="3314700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1314448</xdr:colOff>
      <xdr:row>14</xdr:row>
      <xdr:rowOff>209550</xdr:rowOff>
    </xdr:from>
    <xdr:to>
      <xdr:col>8</xdr:col>
      <xdr:colOff>171449</xdr:colOff>
      <xdr:row>16</xdr:row>
      <xdr:rowOff>6164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24848" y="3314700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10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14</xdr:row>
      <xdr:rowOff>333375</xdr:rowOff>
    </xdr:from>
    <xdr:to>
      <xdr:col>4</xdr:col>
      <xdr:colOff>2733675</xdr:colOff>
      <xdr:row>16</xdr:row>
      <xdr:rowOff>295274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562350" y="3438525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3657598</xdr:colOff>
      <xdr:row>15</xdr:row>
      <xdr:rowOff>9525</xdr:rowOff>
    </xdr:from>
    <xdr:to>
      <xdr:col>6</xdr:col>
      <xdr:colOff>1095373</xdr:colOff>
      <xdr:row>16</xdr:row>
      <xdr:rowOff>57150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153148" y="3457575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1200149</xdr:colOff>
      <xdr:row>15</xdr:row>
      <xdr:rowOff>0</xdr:rowOff>
    </xdr:from>
    <xdr:to>
      <xdr:col>8</xdr:col>
      <xdr:colOff>9525</xdr:colOff>
      <xdr:row>16</xdr:row>
      <xdr:rowOff>47625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210549" y="3448050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14</xdr:row>
      <xdr:rowOff>219075</xdr:rowOff>
    </xdr:from>
    <xdr:to>
      <xdr:col>4</xdr:col>
      <xdr:colOff>3733799</xdr:colOff>
      <xdr:row>16</xdr:row>
      <xdr:rowOff>266700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514725" y="3324225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3848098</xdr:colOff>
      <xdr:row>14</xdr:row>
      <xdr:rowOff>219076</xdr:rowOff>
    </xdr:from>
    <xdr:to>
      <xdr:col>6</xdr:col>
      <xdr:colOff>1285873</xdr:colOff>
      <xdr:row>16</xdr:row>
      <xdr:rowOff>104776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43648" y="3324226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1314449</xdr:colOff>
      <xdr:row>14</xdr:row>
      <xdr:rowOff>219076</xdr:rowOff>
    </xdr:from>
    <xdr:to>
      <xdr:col>8</xdr:col>
      <xdr:colOff>238124</xdr:colOff>
      <xdr:row>16</xdr:row>
      <xdr:rowOff>104776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24849" y="3324226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14</xdr:row>
      <xdr:rowOff>247651</xdr:rowOff>
    </xdr:from>
    <xdr:to>
      <xdr:col>4</xdr:col>
      <xdr:colOff>3819525</xdr:colOff>
      <xdr:row>17</xdr:row>
      <xdr:rowOff>28575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38425" y="3352801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38097</xdr:colOff>
      <xdr:row>14</xdr:row>
      <xdr:rowOff>247650</xdr:rowOff>
    </xdr:from>
    <xdr:to>
      <xdr:col>6</xdr:col>
      <xdr:colOff>1333497</xdr:colOff>
      <xdr:row>15</xdr:row>
      <xdr:rowOff>295275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91272" y="3352800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1352547</xdr:colOff>
      <xdr:row>14</xdr:row>
      <xdr:rowOff>238125</xdr:rowOff>
    </xdr:from>
    <xdr:to>
      <xdr:col>8</xdr:col>
      <xdr:colOff>295273</xdr:colOff>
      <xdr:row>15</xdr:row>
      <xdr:rowOff>285750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62947" y="3343275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14</xdr:row>
      <xdr:rowOff>171450</xdr:rowOff>
    </xdr:from>
    <xdr:to>
      <xdr:col>4</xdr:col>
      <xdr:colOff>3819525</xdr:colOff>
      <xdr:row>16</xdr:row>
      <xdr:rowOff>285750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57475" y="3276600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38097</xdr:colOff>
      <xdr:row>14</xdr:row>
      <xdr:rowOff>171450</xdr:rowOff>
    </xdr:from>
    <xdr:to>
      <xdr:col>6</xdr:col>
      <xdr:colOff>1333497</xdr:colOff>
      <xdr:row>15</xdr:row>
      <xdr:rowOff>310964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91272" y="3276600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1352548</xdr:colOff>
      <xdr:row>14</xdr:row>
      <xdr:rowOff>180975</xdr:rowOff>
    </xdr:from>
    <xdr:to>
      <xdr:col>8</xdr:col>
      <xdr:colOff>209549</xdr:colOff>
      <xdr:row>15</xdr:row>
      <xdr:rowOff>320489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62948" y="3286125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14</xdr:row>
      <xdr:rowOff>323850</xdr:rowOff>
    </xdr:from>
    <xdr:to>
      <xdr:col>4</xdr:col>
      <xdr:colOff>2647950</xdr:colOff>
      <xdr:row>16</xdr:row>
      <xdr:rowOff>285749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476625" y="342900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3543298</xdr:colOff>
      <xdr:row>14</xdr:row>
      <xdr:rowOff>323850</xdr:rowOff>
    </xdr:from>
    <xdr:to>
      <xdr:col>6</xdr:col>
      <xdr:colOff>981073</xdr:colOff>
      <xdr:row>16</xdr:row>
      <xdr:rowOff>28575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038848" y="3429000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1104899</xdr:colOff>
      <xdr:row>14</xdr:row>
      <xdr:rowOff>333375</xdr:rowOff>
    </xdr:from>
    <xdr:to>
      <xdr:col>7</xdr:col>
      <xdr:colOff>723900</xdr:colOff>
      <xdr:row>16</xdr:row>
      <xdr:rowOff>38100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115299" y="3438525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10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14</xdr:row>
      <xdr:rowOff>228600</xdr:rowOff>
    </xdr:from>
    <xdr:to>
      <xdr:col>4</xdr:col>
      <xdr:colOff>3771899</xdr:colOff>
      <xdr:row>16</xdr:row>
      <xdr:rowOff>276225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552825" y="3333750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28573</xdr:colOff>
      <xdr:row>14</xdr:row>
      <xdr:rowOff>228601</xdr:rowOff>
    </xdr:from>
    <xdr:to>
      <xdr:col>6</xdr:col>
      <xdr:colOff>1323973</xdr:colOff>
      <xdr:row>16</xdr:row>
      <xdr:rowOff>114301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81748" y="3333751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1371599</xdr:colOff>
      <xdr:row>14</xdr:row>
      <xdr:rowOff>247651</xdr:rowOff>
    </xdr:from>
    <xdr:to>
      <xdr:col>8</xdr:col>
      <xdr:colOff>295274</xdr:colOff>
      <xdr:row>16</xdr:row>
      <xdr:rowOff>133351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81999" y="3352801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14</xdr:row>
      <xdr:rowOff>238126</xdr:rowOff>
    </xdr:from>
    <xdr:to>
      <xdr:col>4</xdr:col>
      <xdr:colOff>3800475</xdr:colOff>
      <xdr:row>17</xdr:row>
      <xdr:rowOff>19050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19375" y="3343276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19047</xdr:colOff>
      <xdr:row>14</xdr:row>
      <xdr:rowOff>238125</xdr:rowOff>
    </xdr:from>
    <xdr:to>
      <xdr:col>6</xdr:col>
      <xdr:colOff>1314447</xdr:colOff>
      <xdr:row>15</xdr:row>
      <xdr:rowOff>285750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72222" y="3343275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1333497</xdr:colOff>
      <xdr:row>14</xdr:row>
      <xdr:rowOff>247650</xdr:rowOff>
    </xdr:from>
    <xdr:to>
      <xdr:col>8</xdr:col>
      <xdr:colOff>276223</xdr:colOff>
      <xdr:row>15</xdr:row>
      <xdr:rowOff>295275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43897" y="335280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14</xdr:row>
      <xdr:rowOff>219075</xdr:rowOff>
    </xdr:from>
    <xdr:to>
      <xdr:col>4</xdr:col>
      <xdr:colOff>3810000</xdr:colOff>
      <xdr:row>16</xdr:row>
      <xdr:rowOff>333375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47950" y="3324225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28572</xdr:colOff>
      <xdr:row>14</xdr:row>
      <xdr:rowOff>219075</xdr:rowOff>
    </xdr:from>
    <xdr:to>
      <xdr:col>6</xdr:col>
      <xdr:colOff>1323972</xdr:colOff>
      <xdr:row>16</xdr:row>
      <xdr:rowOff>15689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81747" y="3324225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1352548</xdr:colOff>
      <xdr:row>14</xdr:row>
      <xdr:rowOff>238125</xdr:rowOff>
    </xdr:from>
    <xdr:to>
      <xdr:col>8</xdr:col>
      <xdr:colOff>209549</xdr:colOff>
      <xdr:row>16</xdr:row>
      <xdr:rowOff>34739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62948" y="3343275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1038225</xdr:colOff>
      <xdr:row>14</xdr:row>
      <xdr:rowOff>304800</xdr:rowOff>
    </xdr:from>
    <xdr:to>
      <xdr:col>4</xdr:col>
      <xdr:colOff>2705100</xdr:colOff>
      <xdr:row>16</xdr:row>
      <xdr:rowOff>266699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533775" y="340995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3714748</xdr:colOff>
      <xdr:row>14</xdr:row>
      <xdr:rowOff>314325</xdr:rowOff>
    </xdr:from>
    <xdr:to>
      <xdr:col>6</xdr:col>
      <xdr:colOff>1152523</xdr:colOff>
      <xdr:row>16</xdr:row>
      <xdr:rowOff>19050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210298" y="3419475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1190624</xdr:colOff>
      <xdr:row>14</xdr:row>
      <xdr:rowOff>314325</xdr:rowOff>
    </xdr:from>
    <xdr:to>
      <xdr:col>8</xdr:col>
      <xdr:colOff>0</xdr:colOff>
      <xdr:row>16</xdr:row>
      <xdr:rowOff>19050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201024" y="3419475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219076</xdr:colOff>
      <xdr:row>13</xdr:row>
      <xdr:rowOff>476250</xdr:rowOff>
    </xdr:from>
    <xdr:to>
      <xdr:col>11</xdr:col>
      <xdr:colOff>85726</xdr:colOff>
      <xdr:row>15</xdr:row>
      <xdr:rowOff>142875</xdr:rowOff>
    </xdr:to>
    <xdr:sp macro="" textlink="" fLocksText="0">
      <xdr:nvSpPr>
        <xdr:cNvPr id="5" name="角丸四角形吹き出し 4"/>
        <xdr:cNvSpPr/>
      </xdr:nvSpPr>
      <xdr:spPr>
        <a:xfrm>
          <a:off x="10172701" y="2952750"/>
          <a:ext cx="2667000" cy="504825"/>
        </a:xfrm>
        <a:prstGeom prst="wedgeRoundRectCallout">
          <a:avLst>
            <a:gd name="adj1" fmla="val -36049"/>
            <a:gd name="adj2" fmla="val 157142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9</xdr:col>
      <xdr:colOff>0</xdr:colOff>
      <xdr:row>36</xdr:row>
      <xdr:rowOff>19050</xdr:rowOff>
    </xdr:from>
    <xdr:to>
      <xdr:col>12</xdr:col>
      <xdr:colOff>66675</xdr:colOff>
      <xdr:row>39</xdr:row>
      <xdr:rowOff>114300</xdr:rowOff>
    </xdr:to>
    <xdr:sp macro="" textlink="" fLocksText="0">
      <xdr:nvSpPr>
        <xdr:cNvPr id="6" name="角丸四角形吹き出し 5"/>
        <xdr:cNvSpPr/>
      </xdr:nvSpPr>
      <xdr:spPr>
        <a:xfrm>
          <a:off x="10763250" y="8724900"/>
          <a:ext cx="2867025" cy="838200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の欄に記記入てください</a:t>
          </a:r>
        </a:p>
      </xdr:txBody>
    </xdr:sp>
    <xdr:clientData fLocksWithSheet="0" fPrintsWithSheet="0"/>
  </xdr:twoCellAnchor>
  <xdr:twoCellAnchor editAs="oneCell">
    <xdr:from>
      <xdr:col>4</xdr:col>
      <xdr:colOff>38100</xdr:colOff>
      <xdr:row>14</xdr:row>
      <xdr:rowOff>200026</xdr:rowOff>
    </xdr:from>
    <xdr:to>
      <xdr:col>4</xdr:col>
      <xdr:colOff>3714750</xdr:colOff>
      <xdr:row>16</xdr:row>
      <xdr:rowOff>323850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2533650" y="3171826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3771897</xdr:colOff>
      <xdr:row>14</xdr:row>
      <xdr:rowOff>238125</xdr:rowOff>
    </xdr:from>
    <xdr:to>
      <xdr:col>6</xdr:col>
      <xdr:colOff>1209672</xdr:colOff>
      <xdr:row>15</xdr:row>
      <xdr:rowOff>285750</xdr:rowOff>
    </xdr:to>
    <xdr:sp macro="" textlink="" fLocksText="0">
      <xdr:nvSpPr>
        <xdr:cNvPr id="8" name="AutoShape 8"/>
        <xdr:cNvSpPr>
          <a:spLocks noChangeArrowheads="1"/>
        </xdr:cNvSpPr>
      </xdr:nvSpPr>
      <xdr:spPr bwMode="auto">
        <a:xfrm>
          <a:off x="6267447" y="3209925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1228722</xdr:colOff>
      <xdr:row>14</xdr:row>
      <xdr:rowOff>228600</xdr:rowOff>
    </xdr:from>
    <xdr:to>
      <xdr:col>8</xdr:col>
      <xdr:colOff>171448</xdr:colOff>
      <xdr:row>15</xdr:row>
      <xdr:rowOff>276225</xdr:rowOff>
    </xdr:to>
    <xdr:sp macro="" textlink="" fLocksText="0">
      <xdr:nvSpPr>
        <xdr:cNvPr id="9" name="AutoShape 8"/>
        <xdr:cNvSpPr>
          <a:spLocks noChangeArrowheads="1"/>
        </xdr:cNvSpPr>
      </xdr:nvSpPr>
      <xdr:spPr bwMode="auto">
        <a:xfrm>
          <a:off x="8239122" y="320040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14</xdr:row>
      <xdr:rowOff>257175</xdr:rowOff>
    </xdr:from>
    <xdr:to>
      <xdr:col>4</xdr:col>
      <xdr:colOff>3771899</xdr:colOff>
      <xdr:row>16</xdr:row>
      <xdr:rowOff>304800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552825" y="3362325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28573</xdr:colOff>
      <xdr:row>14</xdr:row>
      <xdr:rowOff>257176</xdr:rowOff>
    </xdr:from>
    <xdr:to>
      <xdr:col>6</xdr:col>
      <xdr:colOff>1323973</xdr:colOff>
      <xdr:row>16</xdr:row>
      <xdr:rowOff>142876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81748" y="3362326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1276349</xdr:colOff>
      <xdr:row>14</xdr:row>
      <xdr:rowOff>257176</xdr:rowOff>
    </xdr:from>
    <xdr:to>
      <xdr:col>8</xdr:col>
      <xdr:colOff>200024</xdr:colOff>
      <xdr:row>16</xdr:row>
      <xdr:rowOff>142876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286749" y="3362326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14</xdr:row>
      <xdr:rowOff>247651</xdr:rowOff>
    </xdr:from>
    <xdr:to>
      <xdr:col>4</xdr:col>
      <xdr:colOff>3790950</xdr:colOff>
      <xdr:row>17</xdr:row>
      <xdr:rowOff>28575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09850" y="3352801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9522</xdr:colOff>
      <xdr:row>14</xdr:row>
      <xdr:rowOff>247650</xdr:rowOff>
    </xdr:from>
    <xdr:to>
      <xdr:col>6</xdr:col>
      <xdr:colOff>1304922</xdr:colOff>
      <xdr:row>15</xdr:row>
      <xdr:rowOff>295275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62697" y="3352800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1333497</xdr:colOff>
      <xdr:row>14</xdr:row>
      <xdr:rowOff>238125</xdr:rowOff>
    </xdr:from>
    <xdr:to>
      <xdr:col>8</xdr:col>
      <xdr:colOff>276223</xdr:colOff>
      <xdr:row>15</xdr:row>
      <xdr:rowOff>285750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43897" y="3343275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14</xdr:row>
      <xdr:rowOff>200025</xdr:rowOff>
    </xdr:from>
    <xdr:to>
      <xdr:col>4</xdr:col>
      <xdr:colOff>3771900</xdr:colOff>
      <xdr:row>16</xdr:row>
      <xdr:rowOff>314325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09850" y="3305175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3848097</xdr:colOff>
      <xdr:row>14</xdr:row>
      <xdr:rowOff>200025</xdr:rowOff>
    </xdr:from>
    <xdr:to>
      <xdr:col>6</xdr:col>
      <xdr:colOff>1285872</xdr:colOff>
      <xdr:row>15</xdr:row>
      <xdr:rowOff>339539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43647" y="3305175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1295398</xdr:colOff>
      <xdr:row>14</xdr:row>
      <xdr:rowOff>200025</xdr:rowOff>
    </xdr:from>
    <xdr:to>
      <xdr:col>8</xdr:col>
      <xdr:colOff>152399</xdr:colOff>
      <xdr:row>15</xdr:row>
      <xdr:rowOff>339539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05798" y="3305175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1114425</xdr:colOff>
      <xdr:row>14</xdr:row>
      <xdr:rowOff>323850</xdr:rowOff>
    </xdr:from>
    <xdr:to>
      <xdr:col>4</xdr:col>
      <xdr:colOff>2781300</xdr:colOff>
      <xdr:row>16</xdr:row>
      <xdr:rowOff>285749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609975" y="342900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3648073</xdr:colOff>
      <xdr:row>14</xdr:row>
      <xdr:rowOff>314325</xdr:rowOff>
    </xdr:from>
    <xdr:to>
      <xdr:col>6</xdr:col>
      <xdr:colOff>1085848</xdr:colOff>
      <xdr:row>16</xdr:row>
      <xdr:rowOff>19050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143623" y="3419475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1162049</xdr:colOff>
      <xdr:row>14</xdr:row>
      <xdr:rowOff>323850</xdr:rowOff>
    </xdr:from>
    <xdr:to>
      <xdr:col>7</xdr:col>
      <xdr:colOff>781050</xdr:colOff>
      <xdr:row>16</xdr:row>
      <xdr:rowOff>28575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172449" y="3429000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14</xdr:row>
      <xdr:rowOff>171450</xdr:rowOff>
    </xdr:from>
    <xdr:to>
      <xdr:col>4</xdr:col>
      <xdr:colOff>3771899</xdr:colOff>
      <xdr:row>16</xdr:row>
      <xdr:rowOff>267969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552825" y="3276600"/>
          <a:ext cx="2714624" cy="782319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28573</xdr:colOff>
      <xdr:row>14</xdr:row>
      <xdr:rowOff>171450</xdr:rowOff>
    </xdr:from>
    <xdr:to>
      <xdr:col>6</xdr:col>
      <xdr:colOff>1323973</xdr:colOff>
      <xdr:row>16</xdr:row>
      <xdr:rowOff>95249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81748" y="3276600"/>
          <a:ext cx="1952625" cy="609599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1276349</xdr:colOff>
      <xdr:row>14</xdr:row>
      <xdr:rowOff>171450</xdr:rowOff>
    </xdr:from>
    <xdr:to>
      <xdr:col>8</xdr:col>
      <xdr:colOff>200024</xdr:colOff>
      <xdr:row>16</xdr:row>
      <xdr:rowOff>95249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286749" y="3276600"/>
          <a:ext cx="1866900" cy="609599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14</xdr:row>
      <xdr:rowOff>219076</xdr:rowOff>
    </xdr:from>
    <xdr:to>
      <xdr:col>4</xdr:col>
      <xdr:colOff>3838575</xdr:colOff>
      <xdr:row>17</xdr:row>
      <xdr:rowOff>0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57475" y="3324226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57147</xdr:colOff>
      <xdr:row>14</xdr:row>
      <xdr:rowOff>219075</xdr:rowOff>
    </xdr:from>
    <xdr:to>
      <xdr:col>6</xdr:col>
      <xdr:colOff>1352547</xdr:colOff>
      <xdr:row>15</xdr:row>
      <xdr:rowOff>266700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410322" y="3324225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1304922</xdr:colOff>
      <xdr:row>14</xdr:row>
      <xdr:rowOff>219075</xdr:rowOff>
    </xdr:from>
    <xdr:to>
      <xdr:col>8</xdr:col>
      <xdr:colOff>247648</xdr:colOff>
      <xdr:row>15</xdr:row>
      <xdr:rowOff>266700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15322" y="3324225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10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14</xdr:row>
      <xdr:rowOff>238125</xdr:rowOff>
    </xdr:from>
    <xdr:to>
      <xdr:col>4</xdr:col>
      <xdr:colOff>3790950</xdr:colOff>
      <xdr:row>17</xdr:row>
      <xdr:rowOff>9525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28900" y="3343275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9522</xdr:colOff>
      <xdr:row>14</xdr:row>
      <xdr:rowOff>238125</xdr:rowOff>
    </xdr:from>
    <xdr:to>
      <xdr:col>6</xdr:col>
      <xdr:colOff>1304922</xdr:colOff>
      <xdr:row>16</xdr:row>
      <xdr:rowOff>34739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62697" y="3343275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1257298</xdr:colOff>
      <xdr:row>14</xdr:row>
      <xdr:rowOff>238125</xdr:rowOff>
    </xdr:from>
    <xdr:to>
      <xdr:col>8</xdr:col>
      <xdr:colOff>114299</xdr:colOff>
      <xdr:row>16</xdr:row>
      <xdr:rowOff>34739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267698" y="3343275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14</xdr:row>
      <xdr:rowOff>323850</xdr:rowOff>
    </xdr:from>
    <xdr:to>
      <xdr:col>4</xdr:col>
      <xdr:colOff>2714625</xdr:colOff>
      <xdr:row>16</xdr:row>
      <xdr:rowOff>285749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543300" y="342900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3819523</xdr:colOff>
      <xdr:row>14</xdr:row>
      <xdr:rowOff>323850</xdr:rowOff>
    </xdr:from>
    <xdr:to>
      <xdr:col>6</xdr:col>
      <xdr:colOff>1257298</xdr:colOff>
      <xdr:row>16</xdr:row>
      <xdr:rowOff>28575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15073" y="3429000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1295399</xdr:colOff>
      <xdr:row>14</xdr:row>
      <xdr:rowOff>314325</xdr:rowOff>
    </xdr:from>
    <xdr:to>
      <xdr:col>8</xdr:col>
      <xdr:colOff>104775</xdr:colOff>
      <xdr:row>16</xdr:row>
      <xdr:rowOff>19050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05799" y="3419475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14</xdr:row>
      <xdr:rowOff>228600</xdr:rowOff>
    </xdr:from>
    <xdr:to>
      <xdr:col>4</xdr:col>
      <xdr:colOff>3781424</xdr:colOff>
      <xdr:row>16</xdr:row>
      <xdr:rowOff>276225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562350" y="3333750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38098</xdr:colOff>
      <xdr:row>14</xdr:row>
      <xdr:rowOff>228601</xdr:rowOff>
    </xdr:from>
    <xdr:to>
      <xdr:col>6</xdr:col>
      <xdr:colOff>1333498</xdr:colOff>
      <xdr:row>16</xdr:row>
      <xdr:rowOff>114301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91273" y="3333751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1285874</xdr:colOff>
      <xdr:row>14</xdr:row>
      <xdr:rowOff>228601</xdr:rowOff>
    </xdr:from>
    <xdr:to>
      <xdr:col>8</xdr:col>
      <xdr:colOff>209549</xdr:colOff>
      <xdr:row>16</xdr:row>
      <xdr:rowOff>114301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296274" y="3333751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14</xdr:row>
      <xdr:rowOff>238126</xdr:rowOff>
    </xdr:from>
    <xdr:to>
      <xdr:col>4</xdr:col>
      <xdr:colOff>3810000</xdr:colOff>
      <xdr:row>17</xdr:row>
      <xdr:rowOff>19050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28900" y="3343276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28572</xdr:colOff>
      <xdr:row>14</xdr:row>
      <xdr:rowOff>238125</xdr:rowOff>
    </xdr:from>
    <xdr:to>
      <xdr:col>6</xdr:col>
      <xdr:colOff>1323972</xdr:colOff>
      <xdr:row>15</xdr:row>
      <xdr:rowOff>285750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81747" y="3343275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1276347</xdr:colOff>
      <xdr:row>14</xdr:row>
      <xdr:rowOff>238125</xdr:rowOff>
    </xdr:from>
    <xdr:to>
      <xdr:col>8</xdr:col>
      <xdr:colOff>219073</xdr:colOff>
      <xdr:row>15</xdr:row>
      <xdr:rowOff>285750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286747" y="3343275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10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13</xdr:row>
      <xdr:rowOff>9524</xdr:rowOff>
    </xdr:from>
    <xdr:to>
      <xdr:col>11</xdr:col>
      <xdr:colOff>666750</xdr:colOff>
      <xdr:row>15</xdr:row>
      <xdr:rowOff>152399</xdr:rowOff>
    </xdr:to>
    <xdr:sp macro="" textlink="" fLocksText="0">
      <xdr:nvSpPr>
        <xdr:cNvPr id="5" name="角丸四角形吹き出し 4"/>
        <xdr:cNvSpPr/>
      </xdr:nvSpPr>
      <xdr:spPr>
        <a:xfrm>
          <a:off x="10287000" y="2486024"/>
          <a:ext cx="3133725" cy="981075"/>
        </a:xfrm>
        <a:prstGeom prst="wedgeRoundRectCallout">
          <a:avLst>
            <a:gd name="adj1" fmla="val -41836"/>
            <a:gd name="adj2" fmla="val 102735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3</xdr:col>
      <xdr:colOff>419100</xdr:colOff>
      <xdr:row>14</xdr:row>
      <xdr:rowOff>228600</xdr:rowOff>
    </xdr:from>
    <xdr:to>
      <xdr:col>4</xdr:col>
      <xdr:colOff>3543300</xdr:colOff>
      <xdr:row>17</xdr:row>
      <xdr:rowOff>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2381250" y="3200400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3829047</xdr:colOff>
      <xdr:row>14</xdr:row>
      <xdr:rowOff>238125</xdr:rowOff>
    </xdr:from>
    <xdr:to>
      <xdr:col>6</xdr:col>
      <xdr:colOff>1266822</xdr:colOff>
      <xdr:row>16</xdr:row>
      <xdr:rowOff>34739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324597" y="3209925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1343023</xdr:colOff>
      <xdr:row>14</xdr:row>
      <xdr:rowOff>209550</xdr:rowOff>
    </xdr:from>
    <xdr:to>
      <xdr:col>8</xdr:col>
      <xdr:colOff>200024</xdr:colOff>
      <xdr:row>16</xdr:row>
      <xdr:rowOff>6164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353423" y="3181350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14</xdr:row>
      <xdr:rowOff>228600</xdr:rowOff>
    </xdr:from>
    <xdr:to>
      <xdr:col>4</xdr:col>
      <xdr:colOff>3781425</xdr:colOff>
      <xdr:row>17</xdr:row>
      <xdr:rowOff>0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19375" y="3333750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3857622</xdr:colOff>
      <xdr:row>14</xdr:row>
      <xdr:rowOff>228600</xdr:rowOff>
    </xdr:from>
    <xdr:to>
      <xdr:col>6</xdr:col>
      <xdr:colOff>1295397</xdr:colOff>
      <xdr:row>16</xdr:row>
      <xdr:rowOff>25214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53172" y="3333750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1247773</xdr:colOff>
      <xdr:row>14</xdr:row>
      <xdr:rowOff>228600</xdr:rowOff>
    </xdr:from>
    <xdr:to>
      <xdr:col>8</xdr:col>
      <xdr:colOff>104774</xdr:colOff>
      <xdr:row>16</xdr:row>
      <xdr:rowOff>25214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258173" y="3333750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1076325</xdr:colOff>
      <xdr:row>14</xdr:row>
      <xdr:rowOff>314325</xdr:rowOff>
    </xdr:from>
    <xdr:to>
      <xdr:col>4</xdr:col>
      <xdr:colOff>2743200</xdr:colOff>
      <xdr:row>16</xdr:row>
      <xdr:rowOff>276224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571875" y="3419475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3733798</xdr:colOff>
      <xdr:row>14</xdr:row>
      <xdr:rowOff>285750</xdr:rowOff>
    </xdr:from>
    <xdr:to>
      <xdr:col>6</xdr:col>
      <xdr:colOff>1171573</xdr:colOff>
      <xdr:row>15</xdr:row>
      <xdr:rowOff>333375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229348" y="3390900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1228724</xdr:colOff>
      <xdr:row>14</xdr:row>
      <xdr:rowOff>295275</xdr:rowOff>
    </xdr:from>
    <xdr:to>
      <xdr:col>8</xdr:col>
      <xdr:colOff>38100</xdr:colOff>
      <xdr:row>16</xdr:row>
      <xdr:rowOff>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239124" y="3400425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14</xdr:row>
      <xdr:rowOff>238125</xdr:rowOff>
    </xdr:from>
    <xdr:to>
      <xdr:col>4</xdr:col>
      <xdr:colOff>3733799</xdr:colOff>
      <xdr:row>16</xdr:row>
      <xdr:rowOff>285750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514725" y="3343275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3848098</xdr:colOff>
      <xdr:row>14</xdr:row>
      <xdr:rowOff>238126</xdr:rowOff>
    </xdr:from>
    <xdr:to>
      <xdr:col>6</xdr:col>
      <xdr:colOff>1285873</xdr:colOff>
      <xdr:row>16</xdr:row>
      <xdr:rowOff>123826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43648" y="3343276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1314449</xdr:colOff>
      <xdr:row>14</xdr:row>
      <xdr:rowOff>247651</xdr:rowOff>
    </xdr:from>
    <xdr:to>
      <xdr:col>8</xdr:col>
      <xdr:colOff>238124</xdr:colOff>
      <xdr:row>16</xdr:row>
      <xdr:rowOff>133351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24849" y="3352801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14</xdr:row>
      <xdr:rowOff>228601</xdr:rowOff>
    </xdr:from>
    <xdr:to>
      <xdr:col>4</xdr:col>
      <xdr:colOff>3819525</xdr:colOff>
      <xdr:row>17</xdr:row>
      <xdr:rowOff>9525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38425" y="3333751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38097</xdr:colOff>
      <xdr:row>14</xdr:row>
      <xdr:rowOff>228600</xdr:rowOff>
    </xdr:from>
    <xdr:to>
      <xdr:col>6</xdr:col>
      <xdr:colOff>1333497</xdr:colOff>
      <xdr:row>15</xdr:row>
      <xdr:rowOff>276225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91272" y="3333750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1381122</xdr:colOff>
      <xdr:row>14</xdr:row>
      <xdr:rowOff>228600</xdr:rowOff>
    </xdr:from>
    <xdr:to>
      <xdr:col>8</xdr:col>
      <xdr:colOff>323848</xdr:colOff>
      <xdr:row>15</xdr:row>
      <xdr:rowOff>276225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91522" y="333375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14</xdr:row>
      <xdr:rowOff>180975</xdr:rowOff>
    </xdr:from>
    <xdr:to>
      <xdr:col>4</xdr:col>
      <xdr:colOff>3771900</xdr:colOff>
      <xdr:row>16</xdr:row>
      <xdr:rowOff>295275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09850" y="3286125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3848097</xdr:colOff>
      <xdr:row>14</xdr:row>
      <xdr:rowOff>180975</xdr:rowOff>
    </xdr:from>
    <xdr:to>
      <xdr:col>6</xdr:col>
      <xdr:colOff>1285872</xdr:colOff>
      <xdr:row>15</xdr:row>
      <xdr:rowOff>320489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343647" y="3286125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1333498</xdr:colOff>
      <xdr:row>14</xdr:row>
      <xdr:rowOff>171450</xdr:rowOff>
    </xdr:from>
    <xdr:to>
      <xdr:col>8</xdr:col>
      <xdr:colOff>190499</xdr:colOff>
      <xdr:row>15</xdr:row>
      <xdr:rowOff>310964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43898" y="3276600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14</xdr:row>
      <xdr:rowOff>304800</xdr:rowOff>
    </xdr:from>
    <xdr:to>
      <xdr:col>4</xdr:col>
      <xdr:colOff>2714625</xdr:colOff>
      <xdr:row>16</xdr:row>
      <xdr:rowOff>266699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543300" y="340995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3800473</xdr:colOff>
      <xdr:row>14</xdr:row>
      <xdr:rowOff>333375</xdr:rowOff>
    </xdr:from>
    <xdr:to>
      <xdr:col>6</xdr:col>
      <xdr:colOff>1238248</xdr:colOff>
      <xdr:row>16</xdr:row>
      <xdr:rowOff>38100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296023" y="3438525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1304924</xdr:colOff>
      <xdr:row>14</xdr:row>
      <xdr:rowOff>314325</xdr:rowOff>
    </xdr:from>
    <xdr:to>
      <xdr:col>8</xdr:col>
      <xdr:colOff>114300</xdr:colOff>
      <xdr:row>16</xdr:row>
      <xdr:rowOff>19050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315324" y="3419475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14</xdr:row>
      <xdr:rowOff>19050</xdr:rowOff>
    </xdr:from>
    <xdr:to>
      <xdr:col>11</xdr:col>
      <xdr:colOff>38100</xdr:colOff>
      <xdr:row>16</xdr:row>
      <xdr:rowOff>28575</xdr:rowOff>
    </xdr:to>
    <xdr:sp macro="" textlink="" fLocksText="0">
      <xdr:nvSpPr>
        <xdr:cNvPr id="5" name="角丸四角形吹き出し 4"/>
        <xdr:cNvSpPr/>
      </xdr:nvSpPr>
      <xdr:spPr>
        <a:xfrm>
          <a:off x="9972675" y="2990850"/>
          <a:ext cx="2819400" cy="695325"/>
        </a:xfrm>
        <a:prstGeom prst="wedgeRoundRectCallout">
          <a:avLst>
            <a:gd name="adj1" fmla="val -33020"/>
            <a:gd name="adj2" fmla="val 9400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1038225</xdr:colOff>
      <xdr:row>14</xdr:row>
      <xdr:rowOff>314325</xdr:rowOff>
    </xdr:from>
    <xdr:to>
      <xdr:col>4</xdr:col>
      <xdr:colOff>2705100</xdr:colOff>
      <xdr:row>16</xdr:row>
      <xdr:rowOff>276224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3533775" y="3286125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3562348</xdr:colOff>
      <xdr:row>14</xdr:row>
      <xdr:rowOff>304800</xdr:rowOff>
    </xdr:from>
    <xdr:to>
      <xdr:col>6</xdr:col>
      <xdr:colOff>1000123</xdr:colOff>
      <xdr:row>16</xdr:row>
      <xdr:rowOff>9525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6057898" y="3276600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1028699</xdr:colOff>
      <xdr:row>14</xdr:row>
      <xdr:rowOff>304800</xdr:rowOff>
    </xdr:from>
    <xdr:to>
      <xdr:col>7</xdr:col>
      <xdr:colOff>647700</xdr:colOff>
      <xdr:row>16</xdr:row>
      <xdr:rowOff>9525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8039099" y="3276600"/>
          <a:ext cx="1752601" cy="390525"/>
        </a:xfrm>
        <a:prstGeom prst="wedgeRectCallout">
          <a:avLst>
            <a:gd name="adj1" fmla="val -59191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71"/>
  <sheetViews>
    <sheetView tabSelected="1" zoomScaleNormal="100" workbookViewId="0">
      <pane xSplit="2" ySplit="10" topLeftCell="C11" activePane="bottomRight" state="frozen"/>
      <selection activeCell="K10" sqref="K10"/>
      <selection pane="topRight" activeCell="K10" sqref="K10"/>
      <selection pane="bottomLeft" activeCell="K10" sqref="K10"/>
      <selection pane="bottomRight" activeCell="D13" sqref="D13:I13"/>
    </sheetView>
  </sheetViews>
  <sheetFormatPr defaultColWidth="12.625" defaultRowHeight="20.100000000000001" customHeight="1" x14ac:dyDescent="0.15"/>
  <cols>
    <col min="1" max="1" width="10.625" style="1" customWidth="1"/>
    <col min="2" max="2" width="4.5" style="1" customWidth="1"/>
    <col min="3" max="3" width="14.875" style="1" customWidth="1"/>
    <col min="4" max="7" width="12.625" style="1" customWidth="1"/>
    <col min="8" max="11" width="12.625" style="1"/>
    <col min="12" max="19" width="12.625" style="244"/>
    <col min="20" max="20" width="12.625" style="1"/>
    <col min="21" max="23" width="12.625" style="1" customWidth="1"/>
    <col min="24" max="24" width="12.625" style="1"/>
    <col min="25" max="29" width="12.625" style="244"/>
    <col min="30" max="16384" width="12.625" style="1"/>
  </cols>
  <sheetData>
    <row r="1" spans="1:29" ht="20.100000000000001" customHeight="1" x14ac:dyDescent="0.15">
      <c r="A1" t="s">
        <v>192</v>
      </c>
    </row>
    <row r="2" spans="1:29" ht="13.5" x14ac:dyDescent="0.15">
      <c r="A2"/>
      <c r="C2" s="277" t="s">
        <v>177</v>
      </c>
    </row>
    <row r="3" spans="1:29" ht="12" x14ac:dyDescent="0.15">
      <c r="C3" s="280" t="s">
        <v>239</v>
      </c>
    </row>
    <row r="4" spans="1:29" ht="12" x14ac:dyDescent="0.15">
      <c r="C4" s="277" t="s">
        <v>247</v>
      </c>
    </row>
    <row r="5" spans="1:29" ht="12" x14ac:dyDescent="0.15">
      <c r="C5" s="277" t="s">
        <v>248</v>
      </c>
    </row>
    <row r="6" spans="1:29" ht="12" x14ac:dyDescent="0.15">
      <c r="C6" s="277" t="s">
        <v>249</v>
      </c>
    </row>
    <row r="7" spans="1:29" ht="12" x14ac:dyDescent="0.15">
      <c r="C7" s="277" t="s">
        <v>250</v>
      </c>
      <c r="D7" s="244"/>
      <c r="E7" s="244"/>
      <c r="F7" s="244"/>
      <c r="G7" s="244"/>
      <c r="H7" s="244"/>
      <c r="I7" s="244"/>
      <c r="J7" s="244"/>
    </row>
    <row r="8" spans="1:29" ht="12" x14ac:dyDescent="0.15">
      <c r="C8" s="276" t="s">
        <v>251</v>
      </c>
      <c r="D8" s="244"/>
      <c r="E8" s="244"/>
      <c r="F8" s="244"/>
      <c r="G8" s="244"/>
      <c r="H8" s="244"/>
      <c r="I8" s="244"/>
      <c r="J8" s="244"/>
    </row>
    <row r="9" spans="1:29" ht="12" x14ac:dyDescent="0.15">
      <c r="C9" s="278" t="s">
        <v>240</v>
      </c>
      <c r="D9" s="244"/>
      <c r="E9" s="244"/>
      <c r="F9" s="244"/>
      <c r="G9" s="244"/>
      <c r="H9" s="244"/>
      <c r="I9" s="244"/>
      <c r="J9" s="244"/>
    </row>
    <row r="10" spans="1:29" ht="12" x14ac:dyDescent="0.15">
      <c r="C10" s="279" t="s">
        <v>241</v>
      </c>
      <c r="D10" s="244"/>
      <c r="E10" s="244"/>
      <c r="F10" s="244"/>
      <c r="G10" s="244"/>
      <c r="H10" s="244"/>
      <c r="I10" s="244"/>
      <c r="J10" s="244"/>
    </row>
    <row r="11" spans="1:29" ht="20.100000000000001" customHeight="1" x14ac:dyDescent="0.15">
      <c r="C11" s="245"/>
      <c r="D11" s="244"/>
      <c r="E11" s="244"/>
      <c r="F11" s="244"/>
      <c r="G11" s="244"/>
      <c r="H11" s="244"/>
      <c r="I11" s="244"/>
      <c r="J11" s="244"/>
    </row>
    <row r="12" spans="1:29" ht="20.100000000000001" customHeight="1" x14ac:dyDescent="0.15">
      <c r="C12" s="356" t="s">
        <v>185</v>
      </c>
      <c r="D12" s="356"/>
      <c r="E12" s="356"/>
      <c r="F12" s="356"/>
      <c r="G12" s="356"/>
      <c r="H12" s="356"/>
      <c r="I12" s="356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69"/>
      <c r="U12" s="269"/>
      <c r="V12" s="202"/>
      <c r="W12" s="202"/>
    </row>
    <row r="13" spans="1:29" ht="20.100000000000001" customHeight="1" x14ac:dyDescent="0.15">
      <c r="C13" s="273" t="s">
        <v>193</v>
      </c>
      <c r="D13" s="361">
        <v>42825</v>
      </c>
      <c r="E13" s="361"/>
      <c r="F13" s="361"/>
      <c r="G13" s="361"/>
      <c r="H13" s="361"/>
      <c r="I13" s="361"/>
      <c r="J13" s="202"/>
      <c r="K13" s="57"/>
      <c r="L13" s="246"/>
      <c r="M13" s="246"/>
      <c r="N13" s="246"/>
      <c r="O13" s="246"/>
      <c r="P13" s="246"/>
      <c r="Q13" s="246"/>
      <c r="R13" s="271" t="str">
        <f>C13</f>
        <v>改版日：</v>
      </c>
      <c r="S13" s="357">
        <f>IF(D13="","",D13)</f>
        <v>42825</v>
      </c>
      <c r="T13" s="358"/>
      <c r="U13" s="358"/>
      <c r="V13" s="358"/>
      <c r="W13" s="358"/>
      <c r="X13" s="358"/>
      <c r="Y13" s="358"/>
      <c r="Z13" s="358"/>
      <c r="AA13" s="1"/>
      <c r="AB13" s="1"/>
      <c r="AC13" s="1"/>
    </row>
    <row r="14" spans="1:29" ht="39" customHeight="1" x14ac:dyDescent="0.15">
      <c r="C14" s="10" t="s">
        <v>189</v>
      </c>
      <c r="D14" s="366" t="s">
        <v>244</v>
      </c>
      <c r="E14" s="366"/>
      <c r="F14" s="366"/>
      <c r="G14" s="366"/>
      <c r="H14" s="366"/>
      <c r="I14" s="366"/>
      <c r="J14" s="215"/>
      <c r="K14" s="147"/>
      <c r="L14" s="147"/>
      <c r="M14" s="147"/>
      <c r="N14" s="147"/>
      <c r="O14" s="147"/>
      <c r="P14" s="147"/>
      <c r="Q14" s="147"/>
      <c r="R14" s="271" t="str">
        <f>C14</f>
        <v>課題名：</v>
      </c>
      <c r="S14" s="359" t="str">
        <f>D14</f>
        <v>○○○○の研究開発</v>
      </c>
      <c r="T14" s="359"/>
      <c r="U14" s="359"/>
      <c r="V14" s="359"/>
      <c r="W14" s="359"/>
      <c r="X14" s="359"/>
      <c r="Y14" s="359"/>
      <c r="Z14" s="359"/>
      <c r="AA14" s="1"/>
      <c r="AB14" s="1"/>
      <c r="AC14" s="1"/>
    </row>
    <row r="15" spans="1:29" ht="27" customHeight="1" x14ac:dyDescent="0.15">
      <c r="C15" s="10" t="s">
        <v>190</v>
      </c>
      <c r="D15" s="367" t="s">
        <v>245</v>
      </c>
      <c r="E15" s="367"/>
      <c r="F15" s="367"/>
      <c r="G15" s="367"/>
      <c r="H15" s="367"/>
      <c r="I15" s="367"/>
      <c r="J15" s="216"/>
      <c r="K15" s="16"/>
      <c r="L15" s="16"/>
      <c r="M15" s="16"/>
      <c r="N15" s="16"/>
      <c r="O15" s="16"/>
      <c r="P15" s="16"/>
      <c r="Q15" s="16"/>
      <c r="R15" s="271" t="str">
        <f>C15</f>
        <v>個別課題名：</v>
      </c>
      <c r="S15" s="360" t="str">
        <f>D15</f>
        <v>課題Ｘ　□□□□の研究開発</v>
      </c>
      <c r="T15" s="360"/>
      <c r="U15" s="360"/>
      <c r="V15" s="360"/>
      <c r="W15" s="360"/>
      <c r="X15" s="360"/>
      <c r="Y15" s="360"/>
      <c r="Z15" s="360"/>
      <c r="AA15" s="1"/>
      <c r="AB15" s="1"/>
      <c r="AC15" s="1"/>
    </row>
    <row r="16" spans="1:29" ht="27" customHeight="1" x14ac:dyDescent="0.15">
      <c r="C16" s="10" t="s">
        <v>28</v>
      </c>
      <c r="D16" s="368" t="s">
        <v>246</v>
      </c>
      <c r="E16" s="369"/>
      <c r="F16" s="369"/>
      <c r="G16" s="369"/>
      <c r="H16" s="369"/>
      <c r="I16" s="369"/>
      <c r="J16" s="219"/>
      <c r="K16" s="16"/>
      <c r="L16" s="16"/>
      <c r="M16" s="16"/>
      <c r="N16" s="16"/>
      <c r="O16" s="16"/>
      <c r="P16" s="16"/>
      <c r="Q16" s="16"/>
      <c r="R16" s="271" t="str">
        <f>C16</f>
        <v>副題：</v>
      </c>
      <c r="S16" s="360" t="str">
        <f>D16</f>
        <v>△△△△の研究</v>
      </c>
      <c r="T16" s="360"/>
      <c r="U16" s="360"/>
      <c r="V16" s="360"/>
      <c r="W16" s="360"/>
      <c r="X16" s="360"/>
      <c r="Y16" s="360"/>
      <c r="Z16" s="360"/>
      <c r="AA16" s="1"/>
      <c r="AB16" s="1"/>
      <c r="AC16" s="1"/>
    </row>
    <row r="17" spans="2:29" ht="27" customHeight="1" thickBot="1" x14ac:dyDescent="0.2">
      <c r="C17" s="10"/>
      <c r="D17" s="73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1"/>
      <c r="AC17" s="1"/>
    </row>
    <row r="18" spans="2:29" ht="20.100000000000001" customHeight="1" thickBot="1" x14ac:dyDescent="0.2">
      <c r="B18" s="309" t="s">
        <v>256</v>
      </c>
      <c r="C18" s="372" t="s">
        <v>127</v>
      </c>
      <c r="D18" s="373"/>
      <c r="E18" s="275" t="s">
        <v>194</v>
      </c>
      <c r="F18" s="374" t="s">
        <v>199</v>
      </c>
      <c r="G18" s="375"/>
      <c r="H18" s="139" t="s">
        <v>90</v>
      </c>
      <c r="I18" s="112" t="s">
        <v>191</v>
      </c>
      <c r="J18" s="217"/>
      <c r="K18" s="35"/>
      <c r="L18" s="35"/>
      <c r="M18" s="35"/>
      <c r="N18" s="35"/>
      <c r="O18" s="35"/>
      <c r="P18" s="35"/>
      <c r="Q18" s="35"/>
      <c r="R18" s="1"/>
      <c r="S18" s="1"/>
      <c r="V18" s="244"/>
      <c r="W18" s="244"/>
      <c r="X18" s="244"/>
      <c r="AA18" s="1"/>
      <c r="AB18" s="1"/>
      <c r="AC18" s="1"/>
    </row>
    <row r="19" spans="2:29" ht="20.100000000000001" customHeight="1" thickBot="1" x14ac:dyDescent="0.2">
      <c r="B19" s="109" t="s">
        <v>242</v>
      </c>
      <c r="C19" s="370" t="s">
        <v>195</v>
      </c>
      <c r="D19" s="371"/>
      <c r="E19" s="75" t="s">
        <v>182</v>
      </c>
      <c r="F19" s="376"/>
      <c r="G19" s="377"/>
      <c r="H19" s="310"/>
      <c r="I19" s="311"/>
      <c r="J19" s="218" t="str">
        <f t="shared" ref="J19:J39" si="0">IF(AND(ROUNDDOWN($I19*1,3)=$I19,$I19&lt;=0.1),"","ＮＧ(少数点第２以下又は１０％以上が入力されました。)")</f>
        <v/>
      </c>
      <c r="R19" s="270" t="s">
        <v>187</v>
      </c>
      <c r="S19" s="270"/>
      <c r="T19" s="270"/>
      <c r="U19" s="270"/>
      <c r="V19" s="270"/>
      <c r="W19" s="270"/>
      <c r="X19" s="270"/>
      <c r="Y19" s="270"/>
      <c r="AA19" s="1"/>
      <c r="AB19" s="1"/>
      <c r="AC19" s="1"/>
    </row>
    <row r="20" spans="2:29" ht="20.100000000000001" customHeight="1" x14ac:dyDescent="0.15">
      <c r="C20" s="396" t="s">
        <v>207</v>
      </c>
      <c r="D20" s="397"/>
      <c r="E20" s="32" t="s">
        <v>196</v>
      </c>
      <c r="F20" s="403"/>
      <c r="G20" s="404"/>
      <c r="H20" s="312"/>
      <c r="I20" s="313"/>
      <c r="J20" s="218" t="str">
        <f t="shared" si="0"/>
        <v/>
      </c>
      <c r="R20" s="270"/>
      <c r="S20" s="270"/>
      <c r="T20" s="270"/>
      <c r="U20" s="270"/>
      <c r="V20" s="270"/>
      <c r="W20" s="270"/>
      <c r="X20" s="270"/>
      <c r="Y20" s="270"/>
      <c r="AA20" s="1"/>
      <c r="AB20" s="1"/>
      <c r="AC20" s="1"/>
    </row>
    <row r="21" spans="2:29" ht="20.100000000000001" customHeight="1" x14ac:dyDescent="0.15">
      <c r="C21" s="398"/>
      <c r="D21" s="399"/>
      <c r="E21" s="253" t="s">
        <v>197</v>
      </c>
      <c r="F21" s="394"/>
      <c r="G21" s="395"/>
      <c r="H21" s="314"/>
      <c r="I21" s="315"/>
      <c r="J21" s="218" t="str">
        <f t="shared" si="0"/>
        <v/>
      </c>
      <c r="R21" s="270"/>
      <c r="S21" s="270"/>
      <c r="T21" s="270"/>
      <c r="U21" s="270"/>
      <c r="V21" s="270"/>
      <c r="W21" s="270"/>
      <c r="X21" s="270"/>
      <c r="Y21" s="270"/>
      <c r="AA21" s="1"/>
      <c r="AB21" s="1"/>
      <c r="AC21" s="1"/>
    </row>
    <row r="22" spans="2:29" ht="20.100000000000001" customHeight="1" x14ac:dyDescent="0.15">
      <c r="C22" s="398"/>
      <c r="D22" s="399"/>
      <c r="E22" s="253" t="s">
        <v>198</v>
      </c>
      <c r="F22" s="394"/>
      <c r="G22" s="395"/>
      <c r="H22" s="314"/>
      <c r="I22" s="315"/>
      <c r="J22" s="218" t="str">
        <f t="shared" si="0"/>
        <v/>
      </c>
      <c r="R22" s="270"/>
      <c r="S22" s="270"/>
      <c r="T22" s="270"/>
      <c r="U22" s="270"/>
      <c r="V22" s="270"/>
      <c r="W22" s="270"/>
      <c r="X22" s="270"/>
      <c r="Y22" s="270"/>
      <c r="AA22" s="1"/>
      <c r="AB22" s="1"/>
      <c r="AC22" s="1"/>
    </row>
    <row r="23" spans="2:29" ht="20.100000000000001" customHeight="1" x14ac:dyDescent="0.15">
      <c r="C23" s="398"/>
      <c r="D23" s="399"/>
      <c r="E23" s="253" t="s">
        <v>200</v>
      </c>
      <c r="F23" s="394"/>
      <c r="G23" s="395"/>
      <c r="H23" s="314"/>
      <c r="I23" s="315"/>
      <c r="J23" s="218" t="str">
        <f t="shared" si="0"/>
        <v/>
      </c>
      <c r="R23" s="270"/>
      <c r="S23" s="270"/>
      <c r="T23" s="270"/>
      <c r="U23" s="270"/>
      <c r="V23" s="270"/>
      <c r="W23" s="270"/>
      <c r="X23" s="270"/>
      <c r="Y23" s="270"/>
      <c r="AA23" s="1"/>
      <c r="AB23" s="1"/>
      <c r="AC23" s="1"/>
    </row>
    <row r="24" spans="2:29" ht="20.100000000000001" customHeight="1" x14ac:dyDescent="0.15">
      <c r="B24" s="108" t="s">
        <v>243</v>
      </c>
      <c r="C24" s="398"/>
      <c r="D24" s="399"/>
      <c r="E24" s="253" t="s">
        <v>201</v>
      </c>
      <c r="F24" s="394"/>
      <c r="G24" s="395"/>
      <c r="H24" s="314"/>
      <c r="I24" s="315"/>
      <c r="J24" s="218" t="str">
        <f t="shared" si="0"/>
        <v/>
      </c>
      <c r="R24" s="270"/>
      <c r="S24" s="270"/>
      <c r="T24" s="270"/>
      <c r="U24" s="270"/>
      <c r="V24" s="270"/>
      <c r="W24" s="270"/>
      <c r="X24" s="270"/>
      <c r="Y24" s="270"/>
      <c r="AA24" s="1"/>
      <c r="AB24" s="1"/>
      <c r="AC24" s="1"/>
    </row>
    <row r="25" spans="2:29" s="244" customFormat="1" ht="20.100000000000001" customHeight="1" x14ac:dyDescent="0.15">
      <c r="B25" s="108"/>
      <c r="C25" s="398"/>
      <c r="D25" s="399"/>
      <c r="E25" s="253" t="s">
        <v>202</v>
      </c>
      <c r="F25" s="316"/>
      <c r="G25" s="317"/>
      <c r="H25" s="314"/>
      <c r="I25" s="315"/>
      <c r="J25" s="218" t="str">
        <f t="shared" si="0"/>
        <v/>
      </c>
      <c r="R25" s="270"/>
      <c r="S25" s="270"/>
      <c r="T25" s="270"/>
      <c r="U25" s="270"/>
      <c r="V25" s="270"/>
      <c r="W25" s="270"/>
      <c r="X25" s="270"/>
      <c r="Y25" s="270"/>
    </row>
    <row r="26" spans="2:29" s="244" customFormat="1" ht="20.100000000000001" customHeight="1" x14ac:dyDescent="0.15">
      <c r="B26" s="108"/>
      <c r="C26" s="398"/>
      <c r="D26" s="399"/>
      <c r="E26" s="253" t="s">
        <v>203</v>
      </c>
      <c r="F26" s="316"/>
      <c r="G26" s="317"/>
      <c r="H26" s="314"/>
      <c r="I26" s="315"/>
      <c r="J26" s="218" t="str">
        <f t="shared" si="0"/>
        <v/>
      </c>
      <c r="R26" s="270"/>
      <c r="S26" s="270"/>
      <c r="T26" s="270"/>
      <c r="U26" s="270"/>
      <c r="V26" s="270"/>
      <c r="W26" s="270"/>
      <c r="X26" s="270"/>
      <c r="Y26" s="270"/>
    </row>
    <row r="27" spans="2:29" s="244" customFormat="1" ht="20.100000000000001" customHeight="1" x14ac:dyDescent="0.15">
      <c r="B27" s="108"/>
      <c r="C27" s="398"/>
      <c r="D27" s="399"/>
      <c r="E27" s="253" t="s">
        <v>204</v>
      </c>
      <c r="F27" s="316"/>
      <c r="G27" s="317"/>
      <c r="H27" s="314"/>
      <c r="I27" s="315"/>
      <c r="J27" s="218" t="str">
        <f t="shared" si="0"/>
        <v/>
      </c>
      <c r="R27" s="270"/>
      <c r="S27" s="270"/>
      <c r="T27" s="270"/>
      <c r="U27" s="270"/>
      <c r="V27" s="270"/>
      <c r="W27" s="270"/>
      <c r="X27" s="270"/>
      <c r="Y27" s="270"/>
    </row>
    <row r="28" spans="2:29" s="244" customFormat="1" ht="20.100000000000001" customHeight="1" x14ac:dyDescent="0.15">
      <c r="B28" s="108"/>
      <c r="C28" s="398"/>
      <c r="D28" s="399"/>
      <c r="E28" s="253" t="s">
        <v>205</v>
      </c>
      <c r="F28" s="316"/>
      <c r="G28" s="317"/>
      <c r="H28" s="314"/>
      <c r="I28" s="315"/>
      <c r="J28" s="218" t="str">
        <f t="shared" si="0"/>
        <v/>
      </c>
      <c r="R28" s="270"/>
      <c r="S28" s="270"/>
      <c r="T28" s="270"/>
      <c r="U28" s="270"/>
      <c r="V28" s="270"/>
      <c r="W28" s="270"/>
      <c r="X28" s="270"/>
      <c r="Y28" s="270"/>
    </row>
    <row r="29" spans="2:29" s="244" customFormat="1" ht="20.100000000000001" customHeight="1" thickBot="1" x14ac:dyDescent="0.2">
      <c r="B29" s="108"/>
      <c r="C29" s="398"/>
      <c r="D29" s="399"/>
      <c r="E29" s="251" t="s">
        <v>206</v>
      </c>
      <c r="F29" s="318"/>
      <c r="G29" s="319"/>
      <c r="H29" s="320"/>
      <c r="I29" s="321"/>
      <c r="J29" s="218" t="str">
        <f t="shared" si="0"/>
        <v/>
      </c>
      <c r="R29" s="270"/>
      <c r="S29" s="270"/>
      <c r="T29" s="270"/>
      <c r="U29" s="270"/>
      <c r="V29" s="270"/>
      <c r="W29" s="270"/>
      <c r="X29" s="270"/>
      <c r="Y29" s="270"/>
    </row>
    <row r="30" spans="2:29" ht="20.100000000000001" customHeight="1" x14ac:dyDescent="0.15">
      <c r="C30" s="398"/>
      <c r="D30" s="399"/>
      <c r="E30" s="252" t="s">
        <v>208</v>
      </c>
      <c r="F30" s="392"/>
      <c r="G30" s="393"/>
      <c r="H30" s="322"/>
      <c r="I30" s="323"/>
      <c r="J30" s="218" t="str">
        <f t="shared" si="0"/>
        <v/>
      </c>
      <c r="R30" s="270"/>
      <c r="S30" s="270"/>
      <c r="T30" s="270"/>
      <c r="U30" s="270"/>
      <c r="V30" s="270"/>
      <c r="W30" s="270"/>
      <c r="X30" s="270"/>
      <c r="Y30" s="270"/>
      <c r="AA30" s="1"/>
      <c r="AB30" s="1"/>
      <c r="AC30" s="1"/>
    </row>
    <row r="31" spans="2:29" ht="20.100000000000001" customHeight="1" x14ac:dyDescent="0.15">
      <c r="C31" s="398"/>
      <c r="D31" s="399"/>
      <c r="E31" s="253" t="s">
        <v>209</v>
      </c>
      <c r="F31" s="394"/>
      <c r="G31" s="395"/>
      <c r="H31" s="314"/>
      <c r="I31" s="315"/>
      <c r="J31" s="218" t="str">
        <f t="shared" si="0"/>
        <v/>
      </c>
      <c r="R31" s="270"/>
      <c r="S31" s="270"/>
      <c r="T31" s="270"/>
      <c r="U31" s="270"/>
      <c r="V31" s="270"/>
      <c r="W31" s="270"/>
      <c r="X31" s="270"/>
      <c r="Y31" s="270"/>
      <c r="AA31" s="1"/>
      <c r="AB31" s="1"/>
      <c r="AC31" s="1"/>
    </row>
    <row r="32" spans="2:29" ht="20.100000000000001" customHeight="1" x14ac:dyDescent="0.15">
      <c r="C32" s="398"/>
      <c r="D32" s="399"/>
      <c r="E32" s="253" t="s">
        <v>210</v>
      </c>
      <c r="F32" s="394"/>
      <c r="G32" s="395"/>
      <c r="H32" s="314"/>
      <c r="I32" s="315"/>
      <c r="J32" s="218" t="str">
        <f t="shared" si="0"/>
        <v/>
      </c>
      <c r="R32" s="270"/>
      <c r="S32" s="270"/>
      <c r="T32" s="270"/>
      <c r="U32" s="270"/>
      <c r="V32" s="270"/>
      <c r="W32" s="270"/>
      <c r="X32" s="270"/>
      <c r="Y32" s="270"/>
      <c r="AA32" s="1"/>
      <c r="AB32" s="1"/>
      <c r="AC32" s="1"/>
    </row>
    <row r="33" spans="3:29" ht="20.100000000000001" customHeight="1" x14ac:dyDescent="0.15">
      <c r="C33" s="398"/>
      <c r="D33" s="399"/>
      <c r="E33" s="253" t="s">
        <v>211</v>
      </c>
      <c r="F33" s="394"/>
      <c r="G33" s="395"/>
      <c r="H33" s="314"/>
      <c r="I33" s="315"/>
      <c r="J33" s="218" t="str">
        <f t="shared" si="0"/>
        <v/>
      </c>
      <c r="R33" s="270"/>
      <c r="S33" s="270"/>
      <c r="T33" s="270"/>
      <c r="U33" s="270"/>
      <c r="V33" s="270"/>
      <c r="W33" s="270"/>
      <c r="X33" s="270"/>
      <c r="Y33" s="270"/>
      <c r="AA33" s="1"/>
      <c r="AB33" s="1"/>
      <c r="AC33" s="1"/>
    </row>
    <row r="34" spans="3:29" ht="20.100000000000001" customHeight="1" x14ac:dyDescent="0.15">
      <c r="C34" s="398"/>
      <c r="D34" s="399"/>
      <c r="E34" s="253" t="s">
        <v>212</v>
      </c>
      <c r="F34" s="394"/>
      <c r="G34" s="402"/>
      <c r="H34" s="324"/>
      <c r="I34" s="315"/>
      <c r="J34" s="218" t="str">
        <f t="shared" si="0"/>
        <v/>
      </c>
      <c r="R34" s="270"/>
      <c r="S34" s="270"/>
      <c r="T34" s="270"/>
      <c r="U34" s="270"/>
      <c r="V34" s="270"/>
      <c r="W34" s="270"/>
      <c r="X34" s="270"/>
      <c r="Y34" s="270"/>
      <c r="AA34" s="1"/>
      <c r="AB34" s="1"/>
      <c r="AC34" s="1"/>
    </row>
    <row r="35" spans="3:29" s="244" customFormat="1" ht="20.100000000000001" customHeight="1" x14ac:dyDescent="0.15">
      <c r="C35" s="398"/>
      <c r="D35" s="399"/>
      <c r="E35" s="253" t="s">
        <v>213</v>
      </c>
      <c r="F35" s="325"/>
      <c r="G35" s="325"/>
      <c r="H35" s="324"/>
      <c r="I35" s="315"/>
      <c r="J35" s="218" t="str">
        <f t="shared" si="0"/>
        <v/>
      </c>
      <c r="R35" s="270"/>
      <c r="S35" s="270"/>
      <c r="T35" s="270"/>
      <c r="U35" s="270"/>
      <c r="V35" s="270"/>
      <c r="W35" s="270"/>
      <c r="X35" s="270"/>
      <c r="Y35" s="270"/>
    </row>
    <row r="36" spans="3:29" s="244" customFormat="1" ht="20.100000000000001" customHeight="1" x14ac:dyDescent="0.15">
      <c r="C36" s="398"/>
      <c r="D36" s="399"/>
      <c r="E36" s="253" t="s">
        <v>214</v>
      </c>
      <c r="F36" s="325"/>
      <c r="G36" s="325"/>
      <c r="H36" s="324"/>
      <c r="I36" s="315"/>
      <c r="J36" s="218" t="str">
        <f t="shared" si="0"/>
        <v/>
      </c>
      <c r="R36" s="270"/>
      <c r="S36" s="270"/>
      <c r="T36" s="270"/>
      <c r="U36" s="270"/>
      <c r="V36" s="270"/>
      <c r="W36" s="270"/>
      <c r="X36" s="270"/>
      <c r="Y36" s="270"/>
    </row>
    <row r="37" spans="3:29" s="244" customFormat="1" ht="20.100000000000001" customHeight="1" x14ac:dyDescent="0.15">
      <c r="C37" s="398"/>
      <c r="D37" s="399"/>
      <c r="E37" s="253" t="s">
        <v>215</v>
      </c>
      <c r="F37" s="325"/>
      <c r="G37" s="325"/>
      <c r="H37" s="324"/>
      <c r="I37" s="315"/>
      <c r="J37" s="218" t="str">
        <f t="shared" si="0"/>
        <v/>
      </c>
      <c r="R37" s="270"/>
      <c r="S37" s="270"/>
      <c r="T37" s="270"/>
      <c r="U37" s="270"/>
      <c r="V37" s="270"/>
      <c r="W37" s="270"/>
      <c r="X37" s="270"/>
      <c r="Y37" s="270"/>
    </row>
    <row r="38" spans="3:29" s="244" customFormat="1" ht="20.100000000000001" customHeight="1" x14ac:dyDescent="0.15">
      <c r="C38" s="398"/>
      <c r="D38" s="399"/>
      <c r="E38" s="253" t="s">
        <v>216</v>
      </c>
      <c r="F38" s="325"/>
      <c r="G38" s="325"/>
      <c r="H38" s="324"/>
      <c r="I38" s="315"/>
      <c r="J38" s="218" t="str">
        <f t="shared" si="0"/>
        <v/>
      </c>
      <c r="R38" s="270"/>
      <c r="S38" s="270"/>
      <c r="T38" s="270"/>
      <c r="U38" s="270"/>
      <c r="V38" s="270"/>
      <c r="W38" s="270"/>
      <c r="X38" s="270"/>
      <c r="Y38" s="270"/>
    </row>
    <row r="39" spans="3:29" s="244" customFormat="1" ht="20.100000000000001" customHeight="1" thickBot="1" x14ac:dyDescent="0.2">
      <c r="C39" s="400"/>
      <c r="D39" s="401"/>
      <c r="E39" s="251" t="s">
        <v>217</v>
      </c>
      <c r="F39" s="326"/>
      <c r="G39" s="326"/>
      <c r="H39" s="327"/>
      <c r="I39" s="321"/>
      <c r="J39" s="218" t="str">
        <f t="shared" si="0"/>
        <v/>
      </c>
      <c r="T39" s="18"/>
      <c r="U39" s="270"/>
      <c r="V39" s="270"/>
      <c r="W39" s="270"/>
      <c r="X39" s="270"/>
      <c r="Y39" s="270"/>
      <c r="Z39" s="270"/>
      <c r="AA39" s="270"/>
      <c r="AB39" s="270"/>
    </row>
    <row r="40" spans="3:29" ht="20.100000000000001" customHeight="1" thickBot="1" x14ac:dyDescent="0.2">
      <c r="C40" s="10"/>
      <c r="D40" s="10"/>
      <c r="E40" s="10"/>
      <c r="F40" s="16"/>
      <c r="G40" s="16"/>
      <c r="H40" s="17"/>
      <c r="I40" s="17"/>
      <c r="J40" s="17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8"/>
      <c r="V40" s="18"/>
      <c r="W40" s="18"/>
    </row>
    <row r="41" spans="3:29" ht="20.100000000000001" customHeight="1" x14ac:dyDescent="0.15">
      <c r="C41" s="378" t="str">
        <f>$E$18</f>
        <v>シート名</v>
      </c>
      <c r="D41" s="379"/>
      <c r="E41" s="380"/>
      <c r="F41" s="115" t="s">
        <v>186</v>
      </c>
      <c r="G41" s="113" t="s">
        <v>218</v>
      </c>
      <c r="H41" s="113" t="s">
        <v>219</v>
      </c>
      <c r="I41" s="113" t="s">
        <v>220</v>
      </c>
      <c r="J41" s="113" t="s">
        <v>221</v>
      </c>
      <c r="K41" s="76" t="s">
        <v>222</v>
      </c>
      <c r="L41" s="76" t="s">
        <v>223</v>
      </c>
      <c r="M41" s="76" t="s">
        <v>224</v>
      </c>
      <c r="N41" s="76" t="s">
        <v>225</v>
      </c>
      <c r="O41" s="76" t="s">
        <v>226</v>
      </c>
      <c r="P41" s="77" t="s">
        <v>227</v>
      </c>
      <c r="Q41" s="378" t="str">
        <f>E18</f>
        <v>シート名</v>
      </c>
      <c r="R41" s="379"/>
      <c r="S41" s="380"/>
      <c r="T41" s="22" t="s">
        <v>228</v>
      </c>
      <c r="U41" s="23" t="s">
        <v>229</v>
      </c>
      <c r="V41" s="76" t="s">
        <v>230</v>
      </c>
      <c r="W41" s="76" t="s">
        <v>231</v>
      </c>
      <c r="X41" s="76" t="s">
        <v>232</v>
      </c>
      <c r="Y41" s="76" t="s">
        <v>233</v>
      </c>
      <c r="Z41" s="76" t="s">
        <v>234</v>
      </c>
      <c r="AA41" s="76" t="s">
        <v>235</v>
      </c>
      <c r="AB41" s="76" t="s">
        <v>236</v>
      </c>
      <c r="AC41" s="77" t="s">
        <v>237</v>
      </c>
    </row>
    <row r="42" spans="3:29" ht="20.100000000000001" customHeight="1" x14ac:dyDescent="0.15">
      <c r="C42" s="381" t="str">
        <f>H18</f>
        <v>管理番号</v>
      </c>
      <c r="D42" s="382"/>
      <c r="E42" s="383"/>
      <c r="F42" s="116" t="str">
        <f>IF(0=$H$19,"",$H$19)</f>
        <v/>
      </c>
      <c r="G42" s="78" t="str">
        <f>IF(0=$H$20,"",$H$20)</f>
        <v/>
      </c>
      <c r="H42" s="78" t="str">
        <f>IF(0=$H$21,"",$H$21)</f>
        <v/>
      </c>
      <c r="I42" s="79" t="str">
        <f>IF(0=$H$22,"",$H$22)</f>
        <v/>
      </c>
      <c r="J42" s="79" t="str">
        <f>IF(0=$H$23,"",$H$23)</f>
        <v/>
      </c>
      <c r="K42" s="78" t="str">
        <f>IF(0=$H$24,"",$H$24)</f>
        <v/>
      </c>
      <c r="L42" s="78" t="str">
        <f>IF(0=$H$25,"",$H$25)</f>
        <v/>
      </c>
      <c r="M42" s="78" t="str">
        <f>IF(0=$H$26,"",$H$26)</f>
        <v/>
      </c>
      <c r="N42" s="78" t="str">
        <f>IF(0=$H$27,"",$H$27)</f>
        <v/>
      </c>
      <c r="O42" s="78" t="str">
        <f>IF(0=$H$28,"",$H$28)</f>
        <v/>
      </c>
      <c r="P42" s="81" t="str">
        <f>IF(0=$H$29,"",$H$29)</f>
        <v/>
      </c>
      <c r="Q42" s="381" t="str">
        <f>H18</f>
        <v>管理番号</v>
      </c>
      <c r="R42" s="382"/>
      <c r="S42" s="383"/>
      <c r="T42" s="80" t="str">
        <f>IF(0=$H$30,"",$H$30)</f>
        <v/>
      </c>
      <c r="U42" s="78" t="str">
        <f>IF(0=$H$31,"",$H$31)</f>
        <v/>
      </c>
      <c r="V42" s="254" t="str">
        <f>IF(0=$H$32,"",$H$32)</f>
        <v/>
      </c>
      <c r="W42" s="254" t="str">
        <f>IF(0=$H$33,"",$H$33)</f>
        <v/>
      </c>
      <c r="X42" s="254" t="str">
        <f>IF(0=$H$34,"",$H$34)</f>
        <v/>
      </c>
      <c r="Y42" s="78" t="str">
        <f>IF(0=$H$35,"",$H$35)</f>
        <v/>
      </c>
      <c r="Z42" s="78" t="str">
        <f>IF(0=$H$36,"",$H$36)</f>
        <v/>
      </c>
      <c r="AA42" s="78" t="str">
        <f>IF(0=$H$37,"",$H$37)</f>
        <v/>
      </c>
      <c r="AB42" s="78" t="str">
        <f>IF(0=$H$38,"",$H$38)</f>
        <v/>
      </c>
      <c r="AC42" s="81" t="str">
        <f>IF(0=$H$39,"",$H$39)</f>
        <v/>
      </c>
    </row>
    <row r="43" spans="3:29" ht="20.100000000000001" customHeight="1" thickBot="1" x14ac:dyDescent="0.2">
      <c r="C43" s="384" t="str">
        <f>F18</f>
        <v>法人名</v>
      </c>
      <c r="D43" s="385"/>
      <c r="E43" s="386"/>
      <c r="F43" s="117" t="str">
        <f>IF(0=$F$19,"",$F$19)</f>
        <v/>
      </c>
      <c r="G43" s="114" t="str">
        <f>IF(0=$F$20,"",$F$20)</f>
        <v/>
      </c>
      <c r="H43" s="15" t="str">
        <f>IF(0=$F$21,"",$F$21)</f>
        <v/>
      </c>
      <c r="I43" s="19" t="str">
        <f>IF(0=$F$22,"",$F$22)</f>
        <v/>
      </c>
      <c r="J43" s="19" t="str">
        <f>IF(0=$F$23,"",$F$23)</f>
        <v/>
      </c>
      <c r="K43" s="15" t="str">
        <f>IF(0=$F$24,"",$F$24)</f>
        <v/>
      </c>
      <c r="L43" s="254" t="str">
        <f>IF(0=$F$25,"",$F$25)</f>
        <v/>
      </c>
      <c r="M43" s="254" t="str">
        <f>IF(0=$F$26,"",$F$26)</f>
        <v/>
      </c>
      <c r="N43" s="254" t="str">
        <f>IF(0=$F$27,"",$F$27)</f>
        <v/>
      </c>
      <c r="O43" s="254" t="str">
        <f>IF(0=$F$28,"",$F$28)</f>
        <v/>
      </c>
      <c r="P43" s="268" t="str">
        <f>IF(0=$F$29,"",$F$29)</f>
        <v/>
      </c>
      <c r="Q43" s="384" t="str">
        <f>F18</f>
        <v>法人名</v>
      </c>
      <c r="R43" s="385"/>
      <c r="S43" s="386"/>
      <c r="T43" s="26" t="str">
        <f>IF(0=$F$30,"",$F$30)</f>
        <v/>
      </c>
      <c r="U43" s="27" t="str">
        <f>IF(0=$F$31,"",$F$31)</f>
        <v/>
      </c>
      <c r="V43" s="27" t="str">
        <f>IF(0=$F$32,"",$F$32)</f>
        <v/>
      </c>
      <c r="W43" s="27" t="str">
        <f>IF(0=$F$33,"",$F$33)</f>
        <v/>
      </c>
      <c r="X43" s="27" t="str">
        <f>IF(0=$F$34,"",$F$34)</f>
        <v/>
      </c>
      <c r="Y43" s="254" t="str">
        <f>IF(0=$F$35,"",$F$35)</f>
        <v/>
      </c>
      <c r="Z43" s="254" t="str">
        <f>IF(0=$F$36,"",$F$36)</f>
        <v/>
      </c>
      <c r="AA43" s="254" t="str">
        <f>IF(0=$F$37,"",$F$37)</f>
        <v/>
      </c>
      <c r="AB43" s="254" t="str">
        <f>IF(0=$F$38,"",$F$38)</f>
        <v/>
      </c>
      <c r="AC43" s="268" t="str">
        <f>IF(0=$F$39,"",$F$39)</f>
        <v/>
      </c>
    </row>
    <row r="44" spans="3:29" ht="20.100000000000001" customHeight="1" x14ac:dyDescent="0.15">
      <c r="C44" s="387" t="s">
        <v>178</v>
      </c>
      <c r="D44" s="388"/>
      <c r="E44" s="389"/>
      <c r="F44" s="405" t="s">
        <v>179</v>
      </c>
      <c r="G44" s="362"/>
      <c r="H44" s="362"/>
      <c r="I44" s="362"/>
      <c r="J44" s="362"/>
      <c r="K44" s="362"/>
      <c r="L44" s="362"/>
      <c r="M44" s="362"/>
      <c r="N44" s="362"/>
      <c r="O44" s="362"/>
      <c r="P44" s="363"/>
      <c r="Q44" s="387" t="s">
        <v>178</v>
      </c>
      <c r="R44" s="388"/>
      <c r="S44" s="389"/>
      <c r="T44" s="362" t="s">
        <v>188</v>
      </c>
      <c r="U44" s="362"/>
      <c r="V44" s="362"/>
      <c r="W44" s="362"/>
      <c r="X44" s="362"/>
      <c r="Y44" s="362"/>
      <c r="Z44" s="362"/>
      <c r="AA44" s="362"/>
      <c r="AB44" s="362"/>
      <c r="AC44" s="363"/>
    </row>
    <row r="45" spans="3:29" ht="20.100000000000001" customHeight="1" thickBot="1" x14ac:dyDescent="0.2">
      <c r="C45" s="148" t="s">
        <v>180</v>
      </c>
      <c r="D45" s="390" t="s">
        <v>181</v>
      </c>
      <c r="E45" s="391"/>
      <c r="F45" s="406"/>
      <c r="G45" s="364"/>
      <c r="H45" s="364"/>
      <c r="I45" s="364"/>
      <c r="J45" s="364"/>
      <c r="K45" s="364"/>
      <c r="L45" s="364"/>
      <c r="M45" s="364"/>
      <c r="N45" s="364"/>
      <c r="O45" s="364"/>
      <c r="P45" s="365"/>
      <c r="Q45" s="148" t="s">
        <v>180</v>
      </c>
      <c r="R45" s="390" t="s">
        <v>181</v>
      </c>
      <c r="S45" s="391"/>
      <c r="T45" s="364"/>
      <c r="U45" s="364"/>
      <c r="V45" s="364"/>
      <c r="W45" s="364"/>
      <c r="X45" s="364"/>
      <c r="Y45" s="364"/>
      <c r="Z45" s="364"/>
      <c r="AA45" s="364"/>
      <c r="AB45" s="364"/>
      <c r="AC45" s="365"/>
    </row>
    <row r="46" spans="3:29" ht="20.100000000000001" customHeight="1" x14ac:dyDescent="0.15">
      <c r="C46" s="353" t="s">
        <v>39</v>
      </c>
      <c r="D46" s="354"/>
      <c r="E46" s="355"/>
      <c r="F46" s="126">
        <f>'代表者_明細(Ⅰ物品費）'!$K$20</f>
        <v>0</v>
      </c>
      <c r="G46" s="118">
        <f>'税込者１_明細（Ⅰ物品費）'!$K$20</f>
        <v>0</v>
      </c>
      <c r="H46" s="82">
        <f>'税込者２_明細（Ⅰ物品費）'!$K$20</f>
        <v>0</v>
      </c>
      <c r="I46" s="82">
        <f>'税込者３_明細（Ⅰ物品費）'!$K$20</f>
        <v>0</v>
      </c>
      <c r="J46" s="206">
        <f>'税込者４_明細（Ⅰ物品費）'!$K$20</f>
        <v>0</v>
      </c>
      <c r="K46" s="153">
        <f>'税込者５_明細（Ⅰ物品費）'!$K$20</f>
        <v>0</v>
      </c>
      <c r="L46" s="153">
        <f>'税込者６_明細（Ⅰ物品費）'!$K$20</f>
        <v>0</v>
      </c>
      <c r="M46" s="153">
        <f>'税込者７_明細（Ⅰ物品費）'!$K$20</f>
        <v>0</v>
      </c>
      <c r="N46" s="153">
        <f>'税込者８_明細（Ⅰ物品費）'!$K$20</f>
        <v>0</v>
      </c>
      <c r="O46" s="153">
        <f>'税込者９_明細（Ⅰ物品費）'!$K$20</f>
        <v>0</v>
      </c>
      <c r="P46" s="154">
        <f>'税込者１０_明細（Ⅰ物品費）'!$K$20</f>
        <v>0</v>
      </c>
      <c r="Q46" s="353" t="s">
        <v>39</v>
      </c>
      <c r="R46" s="354"/>
      <c r="S46" s="355"/>
      <c r="T46" s="83">
        <f>'税抜者１_明細（Ⅰ物品費）'!$I$20</f>
        <v>0</v>
      </c>
      <c r="U46" s="84">
        <f>'税抜者２_明細（Ⅰ物品費）'!$I$20</f>
        <v>0</v>
      </c>
      <c r="V46" s="211">
        <f>'税抜者３_明細（Ⅰ物品費）'!$I$20</f>
        <v>0</v>
      </c>
      <c r="W46" s="226">
        <f>'税抜者４_明細（Ⅰ物品費）'!$I$20</f>
        <v>0</v>
      </c>
      <c r="X46" s="257">
        <f>'税抜者５_明細（Ⅰ物品費）'!$I$20</f>
        <v>0</v>
      </c>
      <c r="Y46" s="257">
        <f>'税抜者６_明細（Ⅰ物品費）'!$I$20</f>
        <v>0</v>
      </c>
      <c r="Z46" s="257">
        <f>'税抜者７_明細（Ⅰ物品費）'!$I$20</f>
        <v>0</v>
      </c>
      <c r="AA46" s="257">
        <f>'税抜者８_明細（Ⅰ物品費）'!$I$20</f>
        <v>0</v>
      </c>
      <c r="AB46" s="257">
        <f>'税抜者９_明細（Ⅰ物品費）'!$I$20</f>
        <v>0</v>
      </c>
      <c r="AC46" s="220">
        <f>'税抜者１０_明細（Ⅰ物品費）'!$I$20</f>
        <v>0</v>
      </c>
    </row>
    <row r="47" spans="3:29" ht="20.100000000000001" customHeight="1" x14ac:dyDescent="0.15">
      <c r="C47" s="3"/>
      <c r="D47" s="351" t="s">
        <v>40</v>
      </c>
      <c r="E47" s="352"/>
      <c r="F47" s="6">
        <f>'代表者_明細(Ⅰ物品費）'!$K21</f>
        <v>0</v>
      </c>
      <c r="G47" s="119">
        <f>'税込者１_明細（Ⅰ物品費）'!$K21</f>
        <v>0</v>
      </c>
      <c r="H47" s="11">
        <f>'税込者２_明細（Ⅰ物品費）'!$K21</f>
        <v>0</v>
      </c>
      <c r="I47" s="11">
        <f>'税込者３_明細（Ⅰ物品費）'!$K21</f>
        <v>0</v>
      </c>
      <c r="J47" s="204">
        <f>'税込者４_明細（Ⅰ物品費）'!$K21</f>
        <v>0</v>
      </c>
      <c r="K47" s="11">
        <f>'税込者５_明細（Ⅰ物品費）'!$K$21</f>
        <v>0</v>
      </c>
      <c r="L47" s="11">
        <f>'税込者６_明細（Ⅰ物品費）'!$K$21</f>
        <v>0</v>
      </c>
      <c r="M47" s="11">
        <f>'税込者７_明細（Ⅰ物品費）'!$K$21</f>
        <v>0</v>
      </c>
      <c r="N47" s="11">
        <f>'税込者８_明細（Ⅰ物品費）'!$K$21</f>
        <v>0</v>
      </c>
      <c r="O47" s="11">
        <f>'税込者９_明細（Ⅰ物品費）'!$K$21</f>
        <v>0</v>
      </c>
      <c r="P47" s="33">
        <f>'税込者１０_明細（Ⅰ物品費）'!$K$21</f>
        <v>0</v>
      </c>
      <c r="Q47" s="3"/>
      <c r="R47" s="351" t="s">
        <v>40</v>
      </c>
      <c r="S47" s="352"/>
      <c r="T47" s="34">
        <f>'税抜者１_明細（Ⅰ物品費）'!$I21</f>
        <v>0</v>
      </c>
      <c r="U47" s="11">
        <f>'税抜者２_明細（Ⅰ物品費）'!$I21</f>
        <v>0</v>
      </c>
      <c r="V47" s="204">
        <f>'税抜者３_明細（Ⅰ物品費）'!$I21</f>
        <v>0</v>
      </c>
      <c r="W47" s="227">
        <f>'税抜者４_明細（Ⅰ物品費）'!$I21</f>
        <v>0</v>
      </c>
      <c r="X47" s="258">
        <f>'税抜者５_明細（Ⅰ物品費）'!$I$21</f>
        <v>0</v>
      </c>
      <c r="Y47" s="259">
        <f>'税抜者６_明細（Ⅰ物品費）'!$I$21</f>
        <v>0</v>
      </c>
      <c r="Z47" s="259">
        <f>'税抜者７_明細（Ⅰ物品費）'!$I$21</f>
        <v>0</v>
      </c>
      <c r="AA47" s="259">
        <f>'税抜者８_明細（Ⅰ物品費）'!$I$21</f>
        <v>0</v>
      </c>
      <c r="AB47" s="259">
        <f>'税抜者９_明細（Ⅰ物品費）'!$I$21</f>
        <v>0</v>
      </c>
      <c r="AC47" s="223">
        <f>'税抜者１０_明細（Ⅰ物品費）'!$I$21</f>
        <v>0</v>
      </c>
    </row>
    <row r="48" spans="3:29" ht="20.100000000000001" customHeight="1" x14ac:dyDescent="0.15">
      <c r="C48" s="4"/>
      <c r="D48" s="334" t="s">
        <v>41</v>
      </c>
      <c r="E48" s="335"/>
      <c r="F48" s="125">
        <f>'代表者_明細(Ⅰ物品費）'!$K37</f>
        <v>0</v>
      </c>
      <c r="G48" s="120">
        <f>'税込者１_明細（Ⅰ物品費）'!$K37</f>
        <v>0</v>
      </c>
      <c r="H48" s="12">
        <f>'税込者２_明細（Ⅰ物品費）'!$K37</f>
        <v>0</v>
      </c>
      <c r="I48" s="12">
        <f>'税込者３_明細（Ⅰ物品費）'!$K37</f>
        <v>0</v>
      </c>
      <c r="J48" s="205">
        <f>'税込者４_明細（Ⅰ物品費）'!$K37</f>
        <v>0</v>
      </c>
      <c r="K48" s="12">
        <f>'税込者５_明細（Ⅰ物品費）'!$K$37</f>
        <v>0</v>
      </c>
      <c r="L48" s="12">
        <f>'税込者６_明細（Ⅰ物品費）'!$K$37</f>
        <v>0</v>
      </c>
      <c r="M48" s="12">
        <f>'税込者７_明細（Ⅰ物品費）'!$K$37</f>
        <v>0</v>
      </c>
      <c r="N48" s="12">
        <f>'税込者８_明細（Ⅰ物品費）'!$K$37</f>
        <v>0</v>
      </c>
      <c r="O48" s="12">
        <f>'税込者９_明細（Ⅰ物品費）'!$K$37</f>
        <v>0</v>
      </c>
      <c r="P48" s="29">
        <f>'税込者１０_明細（Ⅰ物品費）'!$K$37</f>
        <v>0</v>
      </c>
      <c r="Q48" s="4"/>
      <c r="R48" s="334" t="s">
        <v>41</v>
      </c>
      <c r="S48" s="335"/>
      <c r="T48" s="28">
        <f>'税抜者１_明細（Ⅰ物品費）'!$I37</f>
        <v>0</v>
      </c>
      <c r="U48" s="12">
        <f>'税抜者２_明細（Ⅰ物品費）'!$I37</f>
        <v>0</v>
      </c>
      <c r="V48" s="205">
        <f>'税抜者３_明細（Ⅰ物品費）'!$I37</f>
        <v>0</v>
      </c>
      <c r="W48" s="228">
        <f>'税抜者４_明細（Ⅰ物品費）'!$I37</f>
        <v>0</v>
      </c>
      <c r="X48" s="260">
        <f>'税抜者５_明細（Ⅰ物品費）'!$I$37</f>
        <v>0</v>
      </c>
      <c r="Y48" s="260">
        <f>'税抜者６_明細（Ⅰ物品費）'!$I$37</f>
        <v>0</v>
      </c>
      <c r="Z48" s="260">
        <f>'税抜者７_明細（Ⅰ物品費）'!$I$37</f>
        <v>0</v>
      </c>
      <c r="AA48" s="260">
        <f>'税抜者８_明細（Ⅰ物品費）'!$I$37</f>
        <v>0</v>
      </c>
      <c r="AB48" s="260">
        <f>'税抜者９_明細（Ⅰ物品費）'!$I$37</f>
        <v>0</v>
      </c>
      <c r="AC48" s="221">
        <f>'税抜者１０_明細（Ⅰ物品費）'!$I$37</f>
        <v>0</v>
      </c>
    </row>
    <row r="49" spans="3:29" ht="20.100000000000001" customHeight="1" x14ac:dyDescent="0.15">
      <c r="C49" s="346" t="s">
        <v>42</v>
      </c>
      <c r="D49" s="347"/>
      <c r="E49" s="348"/>
      <c r="F49" s="126">
        <f>'代表者_明細（Ⅱ人件費・謝金）'!$K$20</f>
        <v>0</v>
      </c>
      <c r="G49" s="118">
        <f>'税込者１_明細（Ⅱ人件費・謝金）'!$K$20</f>
        <v>0</v>
      </c>
      <c r="H49" s="82">
        <f>'税込者２_明細（Ⅱ人件費・謝金）'!$K$20</f>
        <v>0</v>
      </c>
      <c r="I49" s="82">
        <f>'税込者３_明細（Ⅱ人件費・謝金）'!$K$20</f>
        <v>0</v>
      </c>
      <c r="J49" s="206">
        <f>'税込者４_明細（Ⅱ人件費・謝金）'!$K$20</f>
        <v>0</v>
      </c>
      <c r="K49" s="82">
        <f>'税込者５_明細（Ⅱ人件費・謝金）'!$K$20</f>
        <v>0</v>
      </c>
      <c r="L49" s="86">
        <f>'税込者６_明細（Ⅱ人件費・謝金）'!$K$20</f>
        <v>0</v>
      </c>
      <c r="M49" s="86">
        <f>'税込者７_明細（Ⅱ人件費・謝金）'!$K$20</f>
        <v>0</v>
      </c>
      <c r="N49" s="86">
        <f>'税込者８_明細（Ⅱ人件費・謝金）'!$K$20</f>
        <v>0</v>
      </c>
      <c r="O49" s="86">
        <f>'税込者９_明細（Ⅱ人件費・謝金）'!$K$20</f>
        <v>0</v>
      </c>
      <c r="P49" s="255">
        <f>'税込者１０_明細（Ⅱ人件費・謝金）'!$K$20</f>
        <v>0</v>
      </c>
      <c r="Q49" s="346" t="s">
        <v>42</v>
      </c>
      <c r="R49" s="347"/>
      <c r="S49" s="348"/>
      <c r="T49" s="85">
        <f>'税抜者１_明細（Ⅱ人件費・謝金）'!$I$20</f>
        <v>0</v>
      </c>
      <c r="U49" s="86">
        <f>'税抜者２_明細（Ⅱ人件費・謝金）'!$I$20</f>
        <v>0</v>
      </c>
      <c r="V49" s="212">
        <f>'税抜者３_明細（Ⅱ人件費・謝金）'!$I$20</f>
        <v>0</v>
      </c>
      <c r="W49" s="229">
        <f>'税抜者４_明細（Ⅱ人件費・謝金）'!$I$20</f>
        <v>0</v>
      </c>
      <c r="X49" s="261">
        <f>'税抜者５_明細（Ⅱ人件費・謝金）'!$I$20</f>
        <v>0</v>
      </c>
      <c r="Y49" s="262">
        <f>'税抜者６_明細（Ⅱ人件費・謝金）'!$I$20</f>
        <v>0</v>
      </c>
      <c r="Z49" s="262">
        <f>'税抜者７_明細（Ⅱ人件費・謝金）'!$I$20</f>
        <v>0</v>
      </c>
      <c r="AA49" s="262">
        <f>'税抜者８_明細（Ⅱ人件費・謝金）'!$I$20</f>
        <v>0</v>
      </c>
      <c r="AB49" s="262">
        <f>'税抜者９_明細（Ⅱ人件費・謝金）'!$I$20</f>
        <v>0</v>
      </c>
      <c r="AC49" s="263">
        <f>'税抜者１０_明細（Ⅱ人件費・謝金）'!$I$20</f>
        <v>0</v>
      </c>
    </row>
    <row r="50" spans="3:29" ht="20.100000000000001" customHeight="1" x14ac:dyDescent="0.15">
      <c r="C50" s="3"/>
      <c r="D50" s="351" t="s">
        <v>43</v>
      </c>
      <c r="E50" s="352"/>
      <c r="F50" s="6">
        <f>'代表者_明細（Ⅱ人件費・謝金）'!$K21</f>
        <v>0</v>
      </c>
      <c r="G50" s="119">
        <f>'税込者１_明細（Ⅱ人件費・謝金）'!$K21</f>
        <v>0</v>
      </c>
      <c r="H50" s="11">
        <f>'税込者２_明細（Ⅱ人件費・謝金）'!$K21</f>
        <v>0</v>
      </c>
      <c r="I50" s="11">
        <f>'税込者３_明細（Ⅱ人件費・謝金）'!$K21</f>
        <v>0</v>
      </c>
      <c r="J50" s="204">
        <f>'税込者４_明細（Ⅱ人件費・謝金）'!$K21</f>
        <v>0</v>
      </c>
      <c r="K50" s="11">
        <f>'税込者５_明細（Ⅱ人件費・謝金）'!$K$21</f>
        <v>0</v>
      </c>
      <c r="L50" s="25">
        <f>'税込者６_明細（Ⅱ人件費・謝金）'!$K$21</f>
        <v>0</v>
      </c>
      <c r="M50" s="25">
        <f>'税込者７_明細（Ⅱ人件費・謝金）'!$K$21</f>
        <v>0</v>
      </c>
      <c r="N50" s="25">
        <f>'税込者８_明細（Ⅱ人件費・謝金）'!$K$21</f>
        <v>0</v>
      </c>
      <c r="O50" s="25">
        <f>'税込者９_明細（Ⅱ人件費・謝金）'!$K$21</f>
        <v>0</v>
      </c>
      <c r="P50" s="256">
        <f>'税込者１０_明細（Ⅱ人件費・謝金）'!$K$21</f>
        <v>0</v>
      </c>
      <c r="Q50" s="3"/>
      <c r="R50" s="351" t="s">
        <v>43</v>
      </c>
      <c r="S50" s="352"/>
      <c r="T50" s="24">
        <f>'税抜者１_明細（Ⅱ人件費・謝金）'!$I21</f>
        <v>0</v>
      </c>
      <c r="U50" s="25">
        <f>'税抜者２_明細（Ⅱ人件費・謝金）'!$I21</f>
        <v>0</v>
      </c>
      <c r="V50" s="213">
        <f>'税抜者３_明細（Ⅱ人件費・謝金）'!$I21</f>
        <v>0</v>
      </c>
      <c r="W50" s="230">
        <f>'税抜者４_明細（Ⅱ人件費・謝金）'!$I21</f>
        <v>0</v>
      </c>
      <c r="X50" s="259">
        <f>'税抜者５_明細（Ⅱ人件費・謝金）'!$I$21</f>
        <v>0</v>
      </c>
      <c r="Y50" s="264">
        <f>'税抜者６_明細（Ⅱ人件費・謝金）'!$I$21</f>
        <v>0</v>
      </c>
      <c r="Z50" s="264">
        <f>'税抜者７_明細（Ⅱ人件費・謝金）'!$I$21</f>
        <v>0</v>
      </c>
      <c r="AA50" s="264">
        <f>'税抜者８_明細（Ⅱ人件費・謝金）'!$I$21</f>
        <v>0</v>
      </c>
      <c r="AB50" s="264">
        <f>'税抜者９_明細（Ⅱ人件費・謝金）'!$I$21</f>
        <v>0</v>
      </c>
      <c r="AC50" s="225">
        <f>'税抜者１０_明細（Ⅱ人件費・謝金）'!$I$21</f>
        <v>0</v>
      </c>
    </row>
    <row r="51" spans="3:29" ht="20.100000000000001" customHeight="1" x14ac:dyDescent="0.15">
      <c r="C51" s="4"/>
      <c r="D51" s="334" t="s">
        <v>44</v>
      </c>
      <c r="E51" s="335"/>
      <c r="F51" s="125">
        <f>'代表者_明細（Ⅱ人件費・謝金）'!$K42</f>
        <v>0</v>
      </c>
      <c r="G51" s="120">
        <f>'税込者１_明細（Ⅱ人件費・謝金）'!$K42</f>
        <v>0</v>
      </c>
      <c r="H51" s="12">
        <f>'税込者２_明細（Ⅱ人件費・謝金）'!$K42</f>
        <v>0</v>
      </c>
      <c r="I51" s="12">
        <f>'税込者３_明細（Ⅱ人件費・謝金）'!$K42</f>
        <v>0</v>
      </c>
      <c r="J51" s="205">
        <f>'税込者４_明細（Ⅱ人件費・謝金）'!$K42</f>
        <v>0</v>
      </c>
      <c r="K51" s="12">
        <f>'税込者５_明細（Ⅱ人件費・謝金）'!$K$42</f>
        <v>0</v>
      </c>
      <c r="L51" s="12">
        <f>'税込者６_明細（Ⅱ人件費・謝金）'!$K$42</f>
        <v>0</v>
      </c>
      <c r="M51" s="12">
        <f>'税込者７_明細（Ⅱ人件費・謝金）'!$K$42</f>
        <v>0</v>
      </c>
      <c r="N51" s="12">
        <f>'税込者８_明細（Ⅱ人件費・謝金）'!$K$42</f>
        <v>0</v>
      </c>
      <c r="O51" s="12">
        <f>'税込者９_明細（Ⅱ人件費・謝金）'!$K$42</f>
        <v>0</v>
      </c>
      <c r="P51" s="29">
        <f>'税込者１０_明細（Ⅱ人件費・謝金）'!$K$42</f>
        <v>0</v>
      </c>
      <c r="Q51" s="4"/>
      <c r="R51" s="334" t="s">
        <v>44</v>
      </c>
      <c r="S51" s="335"/>
      <c r="T51" s="28">
        <f>'税抜者１_明細（Ⅱ人件費・謝金）'!$I42</f>
        <v>0</v>
      </c>
      <c r="U51" s="12">
        <f>'税抜者２_明細（Ⅱ人件費・謝金）'!$I42</f>
        <v>0</v>
      </c>
      <c r="V51" s="205">
        <f>'税抜者３_明細（Ⅱ人件費・謝金）'!$I42</f>
        <v>0</v>
      </c>
      <c r="W51" s="228">
        <f>'税抜者４_明細（Ⅱ人件費・謝金）'!$I42</f>
        <v>0</v>
      </c>
      <c r="X51" s="260">
        <f>'税抜者５_明細（Ⅱ人件費・謝金）'!$I$42</f>
        <v>0</v>
      </c>
      <c r="Y51" s="260">
        <f>'税抜者６_明細（Ⅱ人件費・謝金）'!$I$42</f>
        <v>0</v>
      </c>
      <c r="Z51" s="260">
        <f>'税抜者７_明細（Ⅱ人件費・謝金）'!$I$42</f>
        <v>0</v>
      </c>
      <c r="AA51" s="260">
        <f>'税抜者８_明細（Ⅱ人件費・謝金）'!$I$42</f>
        <v>0</v>
      </c>
      <c r="AB51" s="260">
        <f>'税抜者９_明細（Ⅱ人件費・謝金）'!$I$42</f>
        <v>0</v>
      </c>
      <c r="AC51" s="221">
        <f>'税抜者１０_明細（Ⅱ人件費・謝金）'!$I$42</f>
        <v>0</v>
      </c>
    </row>
    <row r="52" spans="3:29" ht="20.100000000000001" customHeight="1" x14ac:dyDescent="0.15">
      <c r="C52" s="346" t="s">
        <v>45</v>
      </c>
      <c r="D52" s="347"/>
      <c r="E52" s="348"/>
      <c r="F52" s="127">
        <f>'代表者_明細（Ⅲ旅費）'!$K$20</f>
        <v>0</v>
      </c>
      <c r="G52" s="121">
        <f>'税込者１_明細（Ⅲ旅費）'!$K$20</f>
        <v>0</v>
      </c>
      <c r="H52" s="87">
        <f>'税込者２_明細（Ⅲ旅費）'!$K$20</f>
        <v>0</v>
      </c>
      <c r="I52" s="87">
        <f>'税込者３_明細（Ⅲ旅費）'!$K$20</f>
        <v>0</v>
      </c>
      <c r="J52" s="207">
        <f>'税込者４_明細（Ⅲ旅費）'!$K$20</f>
        <v>0</v>
      </c>
      <c r="K52" s="87">
        <f>'税込者５_明細（Ⅲ旅費）'!$K$20</f>
        <v>0</v>
      </c>
      <c r="L52" s="87">
        <f>'税込者６_明細（Ⅲ旅費）'!$K$20</f>
        <v>0</v>
      </c>
      <c r="M52" s="87">
        <f>'税込者７_明細（Ⅲ旅費）'!$K$20</f>
        <v>0</v>
      </c>
      <c r="N52" s="87">
        <f>'税込者８_明細（Ⅲ旅費）'!$K$20</f>
        <v>0</v>
      </c>
      <c r="O52" s="87">
        <f>'税込者９_明細（Ⅲ旅費）'!$K$20</f>
        <v>0</v>
      </c>
      <c r="P52" s="155">
        <f>'税込者１０_明細（Ⅲ旅費）'!$K$20</f>
        <v>0</v>
      </c>
      <c r="Q52" s="346" t="s">
        <v>45</v>
      </c>
      <c r="R52" s="347"/>
      <c r="S52" s="348"/>
      <c r="T52" s="85">
        <f>'税抜者１_明細（Ⅲ旅費）'!$I$20</f>
        <v>0</v>
      </c>
      <c r="U52" s="86">
        <f>'税抜者２_明細（Ⅲ旅費）'!$I$20</f>
        <v>0</v>
      </c>
      <c r="V52" s="212">
        <f>'税抜者３_明細（Ⅲ旅費）'!$I$20</f>
        <v>0</v>
      </c>
      <c r="W52" s="229">
        <f>'税抜者４_明細（Ⅲ旅費）'!$I$20</f>
        <v>0</v>
      </c>
      <c r="X52" s="261">
        <f>'税抜者５_明細（Ⅲ旅費）'!$I$20</f>
        <v>0</v>
      </c>
      <c r="Y52" s="261">
        <f>'税抜者６_明細（Ⅲ旅費）'!$I$20</f>
        <v>0</v>
      </c>
      <c r="Z52" s="261">
        <f>'税抜者７_明細（Ⅲ旅費）'!$I$20</f>
        <v>0</v>
      </c>
      <c r="AA52" s="261">
        <f>'税抜者８_明細（Ⅲ旅費）'!$I$20</f>
        <v>0</v>
      </c>
      <c r="AB52" s="261">
        <f>'税抜者９_明細（Ⅲ旅費）'!$I$20</f>
        <v>0</v>
      </c>
      <c r="AC52" s="222">
        <f>'税抜者１０_明細（Ⅲ旅費）'!$I$20</f>
        <v>0</v>
      </c>
    </row>
    <row r="53" spans="3:29" ht="20.100000000000001" customHeight="1" x14ac:dyDescent="0.15">
      <c r="C53" s="4"/>
      <c r="D53" s="349" t="s">
        <v>46</v>
      </c>
      <c r="E53" s="350"/>
      <c r="F53" s="128">
        <f>'代表者_明細（Ⅲ旅費）'!$K21</f>
        <v>0</v>
      </c>
      <c r="G53" s="122">
        <f>'税込者１_明細（Ⅲ旅費）'!$K21</f>
        <v>0</v>
      </c>
      <c r="H53" s="13">
        <f>'税込者２_明細（Ⅲ旅費）'!$K21</f>
        <v>0</v>
      </c>
      <c r="I53" s="13">
        <f>'税込者３_明細（Ⅲ旅費）'!$K21</f>
        <v>0</v>
      </c>
      <c r="J53" s="208">
        <f>'税込者４_明細（Ⅲ旅費）'!$K21</f>
        <v>0</v>
      </c>
      <c r="K53" s="13">
        <f>'税込者５_明細（Ⅲ旅費）'!$K$21</f>
        <v>0</v>
      </c>
      <c r="L53" s="13">
        <f>'税込者６_明細（Ⅲ旅費）'!$K$21</f>
        <v>0</v>
      </c>
      <c r="M53" s="13">
        <f>'税込者７_明細（Ⅲ旅費）'!$K$21</f>
        <v>0</v>
      </c>
      <c r="N53" s="13">
        <f>'税込者８_明細（Ⅲ旅費）'!$K$21</f>
        <v>0</v>
      </c>
      <c r="O53" s="13">
        <f>'税込者９_明細（Ⅲ旅費）'!$K$21</f>
        <v>0</v>
      </c>
      <c r="P53" s="31">
        <f>'税込者１０_明細（Ⅲ旅費）'!$K$21</f>
        <v>0</v>
      </c>
      <c r="Q53" s="4"/>
      <c r="R53" s="349" t="s">
        <v>46</v>
      </c>
      <c r="S53" s="350"/>
      <c r="T53" s="30">
        <f>'税抜者１_明細（Ⅲ旅費）'!$I21</f>
        <v>0</v>
      </c>
      <c r="U53" s="13">
        <f>'税抜者２_明細（Ⅲ旅費）'!$I21</f>
        <v>0</v>
      </c>
      <c r="V53" s="208">
        <f>'税抜者３_明細（Ⅲ旅費）'!$I21</f>
        <v>0</v>
      </c>
      <c r="W53" s="231">
        <f>'税抜者４_明細（Ⅲ旅費）'!$I21</f>
        <v>0</v>
      </c>
      <c r="X53" s="265">
        <f>'税抜者５_明細（Ⅲ旅費）'!$I$21</f>
        <v>0</v>
      </c>
      <c r="Y53" s="265">
        <f>'税抜者６_明細（Ⅲ旅費）'!$I$21</f>
        <v>0</v>
      </c>
      <c r="Z53" s="265">
        <f>'税抜者７_明細（Ⅲ旅費）'!$I$21</f>
        <v>0</v>
      </c>
      <c r="AA53" s="265">
        <f>'税抜者８_明細（Ⅲ旅費）'!$I$21</f>
        <v>0</v>
      </c>
      <c r="AB53" s="265">
        <f>'税抜者９_明細（Ⅲ旅費）'!$I$21</f>
        <v>0</v>
      </c>
      <c r="AC53" s="224">
        <f>'税抜者１０_明細（Ⅲ旅費）'!$I$21</f>
        <v>0</v>
      </c>
    </row>
    <row r="54" spans="3:29" ht="20.100000000000001" customHeight="1" x14ac:dyDescent="0.15">
      <c r="C54" s="346" t="s">
        <v>47</v>
      </c>
      <c r="D54" s="347"/>
      <c r="E54" s="348"/>
      <c r="F54" s="126">
        <f>'代表者_明細（Ⅳその他）'!$K$20+'代表者_明細（Ⅳその他）'!$K97</f>
        <v>0</v>
      </c>
      <c r="G54" s="118">
        <f>'税込者１_明細（Ⅳその他）'!$K$20+'税込者１_明細（Ⅳその他）'!$K97</f>
        <v>0</v>
      </c>
      <c r="H54" s="82">
        <f>'税込者２_明細（Ⅳその他）'!$K$20+'税込者２_明細（Ⅳその他）'!$K97</f>
        <v>0</v>
      </c>
      <c r="I54" s="82">
        <f>'税込者３_明細（Ⅳその他）'!$K$20+'税込者３_明細（Ⅳその他）'!$K97</f>
        <v>0</v>
      </c>
      <c r="J54" s="206">
        <f>'税込者４_明細（Ⅳその他）'!$K$20+'税込者４_明細（Ⅳその他）'!$K97</f>
        <v>0</v>
      </c>
      <c r="K54" s="82">
        <f>'税込者５_明細（Ⅳその他）'!$K$20+'税込者５_明細（Ⅳその他）'!$K97</f>
        <v>0</v>
      </c>
      <c r="L54" s="86">
        <f>'税込者６_明細（Ⅳその他）'!$K$20+'税込者６_明細（Ⅳその他）'!$K97</f>
        <v>0</v>
      </c>
      <c r="M54" s="86">
        <f>'税込者７_明細（Ⅳその他）'!$K$20+'税込者７_明細（Ⅳその他）'!$K97</f>
        <v>0</v>
      </c>
      <c r="N54" s="86">
        <f>'税込者８_明細（Ⅳその他）'!$K$20+'税込者８_明細（Ⅳその他）'!$K97</f>
        <v>0</v>
      </c>
      <c r="O54" s="86">
        <f>'税込者９_明細（Ⅳその他）'!$K$20+'税込者９_明細（Ⅳその他）'!$K97</f>
        <v>0</v>
      </c>
      <c r="P54" s="255">
        <f>'税込者１０_明細（Ⅳその他）'!$K$20+'税込者１０_明細（Ⅳその他）'!$K97</f>
        <v>0</v>
      </c>
      <c r="Q54" s="346" t="s">
        <v>47</v>
      </c>
      <c r="R54" s="347"/>
      <c r="S54" s="348"/>
      <c r="T54" s="85">
        <f>'税抜者１_明細（Ⅳその他）'!$I$20</f>
        <v>0</v>
      </c>
      <c r="U54" s="86">
        <f>'税抜者２_明細（Ⅳその他）'!$I$20</f>
        <v>0</v>
      </c>
      <c r="V54" s="212">
        <f>'税抜者３_明細（Ⅳその他）'!$I$20</f>
        <v>0</v>
      </c>
      <c r="W54" s="229">
        <f>'税抜者４_明細（Ⅳその他）'!$I$20</f>
        <v>0</v>
      </c>
      <c r="X54" s="261">
        <f>'税抜者５_明細（Ⅳその他）'!$I$20</f>
        <v>0</v>
      </c>
      <c r="Y54" s="261">
        <f>'税抜者６_明細（Ⅳその他）'!$I$20</f>
        <v>0</v>
      </c>
      <c r="Z54" s="261">
        <f>'税抜者７_明細（Ⅳその他）'!$I$20</f>
        <v>0</v>
      </c>
      <c r="AA54" s="261">
        <f>'税抜者８_明細（Ⅳその他）'!$I$20</f>
        <v>0</v>
      </c>
      <c r="AB54" s="261">
        <f>'税抜者９_明細（Ⅳその他）'!$I$20</f>
        <v>0</v>
      </c>
      <c r="AC54" s="222">
        <f>'税抜者１０_明細（Ⅳその他）'!$I$20</f>
        <v>0</v>
      </c>
    </row>
    <row r="55" spans="3:29" ht="20.100000000000001" customHeight="1" x14ac:dyDescent="0.15">
      <c r="C55" s="3"/>
      <c r="D55" s="351" t="s">
        <v>48</v>
      </c>
      <c r="E55" s="352"/>
      <c r="F55" s="6">
        <f>'代表者_明細（Ⅳその他）'!$K21</f>
        <v>0</v>
      </c>
      <c r="G55" s="119">
        <f>'税込者１_明細（Ⅳその他）'!$K21</f>
        <v>0</v>
      </c>
      <c r="H55" s="11">
        <f>'税込者２_明細（Ⅳその他）'!$K21</f>
        <v>0</v>
      </c>
      <c r="I55" s="11">
        <f>'税込者３_明細（Ⅳその他）'!$K21</f>
        <v>0</v>
      </c>
      <c r="J55" s="204">
        <f>'税込者４_明細（Ⅳその他）'!$K21</f>
        <v>0</v>
      </c>
      <c r="K55" s="11">
        <f>'税込者５_明細（Ⅳその他）'!$K$21</f>
        <v>0</v>
      </c>
      <c r="L55" s="25">
        <f>'税込者６_明細（Ⅳその他）'!$K$21</f>
        <v>0</v>
      </c>
      <c r="M55" s="25">
        <f>'税込者７_明細（Ⅳその他）'!$K$21</f>
        <v>0</v>
      </c>
      <c r="N55" s="25">
        <f>'税込者８_明細（Ⅳその他）'!$K$21</f>
        <v>0</v>
      </c>
      <c r="O55" s="25">
        <f>'税込者９_明細（Ⅳその他）'!$K$21</f>
        <v>0</v>
      </c>
      <c r="P55" s="256">
        <f>'税込者１０_明細（Ⅳその他）'!$K$21</f>
        <v>0</v>
      </c>
      <c r="Q55" s="3"/>
      <c r="R55" s="351" t="s">
        <v>48</v>
      </c>
      <c r="S55" s="352"/>
      <c r="T55" s="24">
        <f>'税抜者１_明細（Ⅳその他）'!$I21</f>
        <v>0</v>
      </c>
      <c r="U55" s="25">
        <f>'税抜者２_明細（Ⅳその他）'!$I21</f>
        <v>0</v>
      </c>
      <c r="V55" s="213">
        <f>'税抜者３_明細（Ⅳその他）'!$I21</f>
        <v>0</v>
      </c>
      <c r="W55" s="230">
        <f>'税抜者４_明細（Ⅳその他）'!$I21</f>
        <v>0</v>
      </c>
      <c r="X55" s="259">
        <f>'税抜者５_明細（Ⅳその他）'!$I$21</f>
        <v>0</v>
      </c>
      <c r="Y55" s="259">
        <f>'税抜者６_明細（Ⅳその他）'!$I$21</f>
        <v>0</v>
      </c>
      <c r="Z55" s="259">
        <f>'税抜者７_明細（Ⅳその他）'!$I$21</f>
        <v>0</v>
      </c>
      <c r="AA55" s="259">
        <f>'税抜者８_明細（Ⅳその他）'!$I$21</f>
        <v>0</v>
      </c>
      <c r="AB55" s="259">
        <f>'税抜者９_明細（Ⅳその他）'!$I$21</f>
        <v>0</v>
      </c>
      <c r="AC55" s="223">
        <f>'税抜者１０_明細（Ⅳその他）'!$I$21</f>
        <v>0</v>
      </c>
    </row>
    <row r="56" spans="3:29" ht="20.100000000000001" customHeight="1" x14ac:dyDescent="0.15">
      <c r="C56" s="3"/>
      <c r="D56" s="344" t="s">
        <v>49</v>
      </c>
      <c r="E56" s="345"/>
      <c r="F56" s="129">
        <f>'代表者_明細（Ⅳその他）'!$K42</f>
        <v>0</v>
      </c>
      <c r="G56" s="123">
        <f>'税込者１_明細（Ⅳその他）'!$K42</f>
        <v>0</v>
      </c>
      <c r="H56" s="14">
        <f>'税込者２_明細（Ⅳその他）'!$K42</f>
        <v>0</v>
      </c>
      <c r="I56" s="14">
        <f>'税込者３_明細（Ⅳその他）'!$K42</f>
        <v>0</v>
      </c>
      <c r="J56" s="209">
        <f>'税込者４_明細（Ⅳその他）'!$K42</f>
        <v>0</v>
      </c>
      <c r="K56" s="14">
        <f>'税込者５_明細（Ⅳその他）'!$K$42</f>
        <v>0</v>
      </c>
      <c r="L56" s="14">
        <f>'税込者６_明細（Ⅳその他）'!$K$42</f>
        <v>0</v>
      </c>
      <c r="M56" s="14">
        <f>'税込者７_明細（Ⅳその他）'!$K$42</f>
        <v>0</v>
      </c>
      <c r="N56" s="14">
        <f>'税込者８_明細（Ⅳその他）'!$K$42</f>
        <v>0</v>
      </c>
      <c r="O56" s="14">
        <f>'税込者９_明細（Ⅳその他）'!$K$42</f>
        <v>0</v>
      </c>
      <c r="P56" s="21">
        <f>'税込者１０_明細（Ⅳその他）'!$K$42</f>
        <v>0</v>
      </c>
      <c r="Q56" s="3"/>
      <c r="R56" s="344" t="s">
        <v>49</v>
      </c>
      <c r="S56" s="345"/>
      <c r="T56" s="20">
        <f>'税抜者１_明細（Ⅳその他）'!$I42</f>
        <v>0</v>
      </c>
      <c r="U56" s="14">
        <f>'税抜者２_明細（Ⅳその他）'!$I42</f>
        <v>0</v>
      </c>
      <c r="V56" s="209">
        <f>'税抜者３_明細（Ⅳその他）'!$I42</f>
        <v>0</v>
      </c>
      <c r="W56" s="232">
        <f>'税抜者４_明細（Ⅳその他）'!$I42</f>
        <v>0</v>
      </c>
      <c r="X56" s="264">
        <f>'税抜者５_明細（Ⅳその他）'!$I$42</f>
        <v>0</v>
      </c>
      <c r="Y56" s="264">
        <f>'税抜者６_明細（Ⅳその他）'!$I$42</f>
        <v>0</v>
      </c>
      <c r="Z56" s="264">
        <f>'税抜者７_明細（Ⅳその他）'!$I$42</f>
        <v>0</v>
      </c>
      <c r="AA56" s="264">
        <f>'税抜者８_明細（Ⅳその他）'!$I$42</f>
        <v>0</v>
      </c>
      <c r="AB56" s="264">
        <f>'税抜者９_明細（Ⅳその他）'!$I$42</f>
        <v>0</v>
      </c>
      <c r="AC56" s="225">
        <f>'税抜者１０_明細（Ⅳその他）'!$I$42</f>
        <v>0</v>
      </c>
    </row>
    <row r="57" spans="3:29" ht="20.100000000000001" customHeight="1" x14ac:dyDescent="0.15">
      <c r="C57" s="3"/>
      <c r="D57" s="344" t="s">
        <v>50</v>
      </c>
      <c r="E57" s="345"/>
      <c r="F57" s="129">
        <f>'代表者_明細（Ⅳその他）'!$K48</f>
        <v>0</v>
      </c>
      <c r="G57" s="123">
        <f>'税込者１_明細（Ⅳその他）'!$K48</f>
        <v>0</v>
      </c>
      <c r="H57" s="14">
        <f>'税込者２_明細（Ⅳその他）'!$K48</f>
        <v>0</v>
      </c>
      <c r="I57" s="14">
        <f>'税込者３_明細（Ⅳその他）'!$K48</f>
        <v>0</v>
      </c>
      <c r="J57" s="209">
        <f>'税込者４_明細（Ⅳその他）'!$K48</f>
        <v>0</v>
      </c>
      <c r="K57" s="14">
        <f>'税込者５_明細（Ⅳその他）'!$K$48</f>
        <v>0</v>
      </c>
      <c r="L57" s="14">
        <f>'税込者６_明細（Ⅳその他）'!$K$48</f>
        <v>0</v>
      </c>
      <c r="M57" s="14">
        <f>'税込者７_明細（Ⅳその他）'!$K$48</f>
        <v>0</v>
      </c>
      <c r="N57" s="14">
        <f>'税込者８_明細（Ⅳその他）'!$K$48</f>
        <v>0</v>
      </c>
      <c r="O57" s="14">
        <f>'税込者９_明細（Ⅳその他）'!$K$48</f>
        <v>0</v>
      </c>
      <c r="P57" s="21">
        <f>'税込者１０_明細（Ⅳその他）'!$K$48</f>
        <v>0</v>
      </c>
      <c r="Q57" s="3"/>
      <c r="R57" s="344" t="s">
        <v>50</v>
      </c>
      <c r="S57" s="345"/>
      <c r="T57" s="20">
        <f>'税抜者１_明細（Ⅳその他）'!$I48</f>
        <v>0</v>
      </c>
      <c r="U57" s="14">
        <f>'税抜者２_明細（Ⅳその他）'!$I48</f>
        <v>0</v>
      </c>
      <c r="V57" s="209">
        <f>'税抜者３_明細（Ⅳその他）'!$I48</f>
        <v>0</v>
      </c>
      <c r="W57" s="232">
        <f>'税抜者４_明細（Ⅳその他）'!$I48</f>
        <v>0</v>
      </c>
      <c r="X57" s="264">
        <f>'税抜者５_明細（Ⅳその他）'!$I$48</f>
        <v>0</v>
      </c>
      <c r="Y57" s="264">
        <f>'税抜者６_明細（Ⅳその他）'!$I$48</f>
        <v>0</v>
      </c>
      <c r="Z57" s="264">
        <f>'税抜者７_明細（Ⅳその他）'!$I$48</f>
        <v>0</v>
      </c>
      <c r="AA57" s="264">
        <f>'税抜者８_明細（Ⅳその他）'!$I$48</f>
        <v>0</v>
      </c>
      <c r="AB57" s="264">
        <f>'税抜者９_明細（Ⅳその他）'!$I$48</f>
        <v>0</v>
      </c>
      <c r="AC57" s="225">
        <f>'税抜者１０_明細（Ⅳその他）'!$I$48</f>
        <v>0</v>
      </c>
    </row>
    <row r="58" spans="3:29" ht="20.100000000000001" customHeight="1" x14ac:dyDescent="0.15">
      <c r="C58" s="67"/>
      <c r="D58" s="344" t="s">
        <v>51</v>
      </c>
      <c r="E58" s="345"/>
      <c r="F58" s="129">
        <f>'代表者_明細（Ⅳその他）'!$K59</f>
        <v>0</v>
      </c>
      <c r="G58" s="123">
        <f>'税込者１_明細（Ⅳその他）'!$K59</f>
        <v>0</v>
      </c>
      <c r="H58" s="14">
        <f>'税込者２_明細（Ⅳその他）'!$K59</f>
        <v>0</v>
      </c>
      <c r="I58" s="14">
        <f>'税込者３_明細（Ⅳその他）'!$K59</f>
        <v>0</v>
      </c>
      <c r="J58" s="209">
        <f>'税込者４_明細（Ⅳその他）'!$K59</f>
        <v>0</v>
      </c>
      <c r="K58" s="14">
        <f>'税込者５_明細（Ⅳその他）'!$K$59</f>
        <v>0</v>
      </c>
      <c r="L58" s="14">
        <f>'税込者６_明細（Ⅳその他）'!$K$59</f>
        <v>0</v>
      </c>
      <c r="M58" s="14">
        <f>'税込者７_明細（Ⅳその他）'!$K$59</f>
        <v>0</v>
      </c>
      <c r="N58" s="14">
        <f>'税込者８_明細（Ⅳその他）'!$K$59</f>
        <v>0</v>
      </c>
      <c r="O58" s="14">
        <f>'税込者９_明細（Ⅳその他）'!$K$59</f>
        <v>0</v>
      </c>
      <c r="P58" s="21">
        <f>'税込者１０_明細（Ⅳその他）'!$K$59</f>
        <v>0</v>
      </c>
      <c r="Q58" s="67"/>
      <c r="R58" s="344" t="s">
        <v>51</v>
      </c>
      <c r="S58" s="345"/>
      <c r="T58" s="20">
        <f>'税抜者１_明細（Ⅳその他）'!$I59</f>
        <v>0</v>
      </c>
      <c r="U58" s="14">
        <f>'税抜者２_明細（Ⅳその他）'!$I59</f>
        <v>0</v>
      </c>
      <c r="V58" s="209">
        <f>'税抜者３_明細（Ⅳその他）'!$I59</f>
        <v>0</v>
      </c>
      <c r="W58" s="232">
        <f>'税抜者４_明細（Ⅳその他）'!$I59</f>
        <v>0</v>
      </c>
      <c r="X58" s="264">
        <f>'税抜者５_明細（Ⅳその他）'!$I$59</f>
        <v>0</v>
      </c>
      <c r="Y58" s="264">
        <f>'税抜者６_明細（Ⅳその他）'!$I$59</f>
        <v>0</v>
      </c>
      <c r="Z58" s="264">
        <f>'税抜者７_明細（Ⅳその他）'!$I$59</f>
        <v>0</v>
      </c>
      <c r="AA58" s="264">
        <f>'税抜者８_明細（Ⅳその他）'!$I$59</f>
        <v>0</v>
      </c>
      <c r="AB58" s="264">
        <f>'税抜者９_明細（Ⅳその他）'!$I$59</f>
        <v>0</v>
      </c>
      <c r="AC58" s="225">
        <f>'税抜者１０_明細（Ⅳその他）'!$I$59</f>
        <v>0</v>
      </c>
    </row>
    <row r="59" spans="3:29" ht="20.100000000000001" customHeight="1" x14ac:dyDescent="0.15">
      <c r="C59" s="67"/>
      <c r="D59" s="344" t="s">
        <v>52</v>
      </c>
      <c r="E59" s="345"/>
      <c r="F59" s="129">
        <f>'代表者_明細（Ⅳその他）'!$K70</f>
        <v>0</v>
      </c>
      <c r="G59" s="123">
        <f>'税込者１_明細（Ⅳその他）'!$K70</f>
        <v>0</v>
      </c>
      <c r="H59" s="14">
        <f>'税込者２_明細（Ⅳその他）'!$K70</f>
        <v>0</v>
      </c>
      <c r="I59" s="14">
        <f>'税込者３_明細（Ⅳその他）'!$K70</f>
        <v>0</v>
      </c>
      <c r="J59" s="209">
        <f>'税込者４_明細（Ⅳその他）'!$K70</f>
        <v>0</v>
      </c>
      <c r="K59" s="14">
        <f>'税込者５_明細（Ⅳその他）'!$K$70</f>
        <v>0</v>
      </c>
      <c r="L59" s="14">
        <f>'税込者６_明細（Ⅳその他）'!$K$70</f>
        <v>0</v>
      </c>
      <c r="M59" s="14">
        <f>'税込者７_明細（Ⅳその他）'!$K$70</f>
        <v>0</v>
      </c>
      <c r="N59" s="14">
        <f>'税込者８_明細（Ⅳその他）'!$K$70</f>
        <v>0</v>
      </c>
      <c r="O59" s="14">
        <f>'税込者９_明細（Ⅳその他）'!$K$70</f>
        <v>0</v>
      </c>
      <c r="P59" s="21">
        <f>'税込者１０_明細（Ⅳその他）'!$K$70</f>
        <v>0</v>
      </c>
      <c r="Q59" s="67"/>
      <c r="R59" s="344" t="s">
        <v>52</v>
      </c>
      <c r="S59" s="345"/>
      <c r="T59" s="20">
        <f>'税抜者１_明細（Ⅳその他）'!$I70</f>
        <v>0</v>
      </c>
      <c r="U59" s="14">
        <f>'税抜者２_明細（Ⅳその他）'!$I70</f>
        <v>0</v>
      </c>
      <c r="V59" s="209">
        <f>'税抜者３_明細（Ⅳその他）'!$I70</f>
        <v>0</v>
      </c>
      <c r="W59" s="232">
        <f>'税抜者４_明細（Ⅳその他）'!$I70</f>
        <v>0</v>
      </c>
      <c r="X59" s="264">
        <f>'税抜者５_明細（Ⅳその他）'!$I$70</f>
        <v>0</v>
      </c>
      <c r="Y59" s="264">
        <f>'税抜者６_明細（Ⅳその他）'!$I$70</f>
        <v>0</v>
      </c>
      <c r="Z59" s="264">
        <f>'税抜者７_明細（Ⅳその他）'!$I$70</f>
        <v>0</v>
      </c>
      <c r="AA59" s="264">
        <f>'税抜者８_明細（Ⅳその他）'!$I$70</f>
        <v>0</v>
      </c>
      <c r="AB59" s="264">
        <f>'税抜者９_明細（Ⅳその他）'!$I$70</f>
        <v>0</v>
      </c>
      <c r="AC59" s="225">
        <f>'税抜者１０_明細（Ⅳその他）'!$I$70</f>
        <v>0</v>
      </c>
    </row>
    <row r="60" spans="3:29" ht="20.100000000000001" customHeight="1" x14ac:dyDescent="0.15">
      <c r="C60" s="67"/>
      <c r="D60" s="344" t="s">
        <v>135</v>
      </c>
      <c r="E60" s="345"/>
      <c r="F60" s="130">
        <f>'代表者_明細（Ⅳその他）'!$K76</f>
        <v>0</v>
      </c>
      <c r="G60" s="124">
        <f>'税込者１_明細（Ⅳその他）'!$K76</f>
        <v>0</v>
      </c>
      <c r="H60" s="69">
        <f>'税込者２_明細（Ⅳその他）'!$K76</f>
        <v>0</v>
      </c>
      <c r="I60" s="69">
        <f>'税込者３_明細（Ⅳその他）'!$K76</f>
        <v>0</v>
      </c>
      <c r="J60" s="210">
        <f>'税込者４_明細（Ⅳその他）'!$K76</f>
        <v>0</v>
      </c>
      <c r="K60" s="69">
        <f>'税込者５_明細（Ⅳその他）'!$K$76</f>
        <v>0</v>
      </c>
      <c r="L60" s="69">
        <f>'税込者６_明細（Ⅳその他）'!$K$76</f>
        <v>0</v>
      </c>
      <c r="M60" s="69">
        <f>'税込者７_明細（Ⅳその他）'!$K$76</f>
        <v>0</v>
      </c>
      <c r="N60" s="69">
        <f>'税込者８_明細（Ⅳその他）'!$K$76</f>
        <v>0</v>
      </c>
      <c r="O60" s="69">
        <f>'税込者９_明細（Ⅳその他）'!$K$76</f>
        <v>0</v>
      </c>
      <c r="P60" s="156">
        <f>'税込者１０_明細（Ⅳその他）'!$K$76</f>
        <v>0</v>
      </c>
      <c r="Q60" s="67"/>
      <c r="R60" s="344" t="s">
        <v>135</v>
      </c>
      <c r="S60" s="345"/>
      <c r="T60" s="20">
        <f>'税抜者１_明細（Ⅳその他）'!$I76</f>
        <v>0</v>
      </c>
      <c r="U60" s="14">
        <f>'税抜者２_明細（Ⅳその他）'!$I76</f>
        <v>0</v>
      </c>
      <c r="V60" s="209">
        <f>'税抜者３_明細（Ⅳその他）'!$I76</f>
        <v>0</v>
      </c>
      <c r="W60" s="232">
        <f>'税抜者４_明細（Ⅳその他）'!$I76</f>
        <v>0</v>
      </c>
      <c r="X60" s="264">
        <f>'税抜者５_明細（Ⅳその他）'!$I$76</f>
        <v>0</v>
      </c>
      <c r="Y60" s="264">
        <f>'税抜者６_明細（Ⅳその他）'!$I$76</f>
        <v>0</v>
      </c>
      <c r="Z60" s="264">
        <f>'税抜者７_明細（Ⅳその他）'!$I$76</f>
        <v>0</v>
      </c>
      <c r="AA60" s="264">
        <f>'税抜者８_明細（Ⅳその他）'!$I$76</f>
        <v>0</v>
      </c>
      <c r="AB60" s="264">
        <f>'税抜者９_明細（Ⅳその他）'!$I$76</f>
        <v>0</v>
      </c>
      <c r="AC60" s="225">
        <f>'税抜者１０_明細（Ⅳその他）'!$I$76</f>
        <v>0</v>
      </c>
    </row>
    <row r="61" spans="3:29" ht="20.100000000000001" customHeight="1" x14ac:dyDescent="0.15">
      <c r="C61" s="68"/>
      <c r="D61" s="334" t="s">
        <v>132</v>
      </c>
      <c r="E61" s="335"/>
      <c r="F61" s="125">
        <f>'代表者_明細（Ⅳその他）'!$J97</f>
        <v>0</v>
      </c>
      <c r="G61" s="120">
        <f>'税込者１_明細（Ⅳその他）'!$J97</f>
        <v>0</v>
      </c>
      <c r="H61" s="12">
        <f>'税込者２_明細（Ⅳその他）'!$J97</f>
        <v>0</v>
      </c>
      <c r="I61" s="12">
        <f>'税込者３_明細（Ⅳその他）'!$J97</f>
        <v>0</v>
      </c>
      <c r="J61" s="205">
        <f>'税込者４_明細（Ⅳその他）'!$J97</f>
        <v>0</v>
      </c>
      <c r="K61" s="12">
        <f>'税込者５_明細（Ⅳその他）'!$J$97</f>
        <v>0</v>
      </c>
      <c r="L61" s="12">
        <f>'税込者６_明細（Ⅳその他）'!$J$97</f>
        <v>0</v>
      </c>
      <c r="M61" s="12">
        <f>'税込者７_明細（Ⅳその他）'!$J$97</f>
        <v>0</v>
      </c>
      <c r="N61" s="12">
        <f>'税込者８_明細（Ⅳその他）'!$J$97</f>
        <v>0</v>
      </c>
      <c r="O61" s="12">
        <f>'税込者９_明細（Ⅳその他）'!$J$97</f>
        <v>0</v>
      </c>
      <c r="P61" s="29">
        <f>'税込者１０_明細（Ⅳその他）'!$J$97</f>
        <v>0</v>
      </c>
      <c r="Q61" s="68"/>
      <c r="R61" s="334" t="s">
        <v>132</v>
      </c>
      <c r="S61" s="335"/>
      <c r="T61" s="70" t="s">
        <v>133</v>
      </c>
      <c r="U61" s="71" t="s">
        <v>130</v>
      </c>
      <c r="V61" s="214"/>
      <c r="W61" s="214"/>
      <c r="X61" s="71" t="s">
        <v>130</v>
      </c>
      <c r="Y61" s="71" t="s">
        <v>130</v>
      </c>
      <c r="Z61" s="71" t="s">
        <v>130</v>
      </c>
      <c r="AA61" s="71" t="s">
        <v>130</v>
      </c>
      <c r="AB61" s="71" t="s">
        <v>130</v>
      </c>
      <c r="AC61" s="72" t="s">
        <v>130</v>
      </c>
    </row>
    <row r="62" spans="3:29" ht="20.100000000000001" customHeight="1" x14ac:dyDescent="0.15">
      <c r="C62" s="336" t="s">
        <v>55</v>
      </c>
      <c r="D62" s="337"/>
      <c r="E62" s="338"/>
      <c r="F62" s="6">
        <f>F$46+F$49+F$52+F$54</f>
        <v>0</v>
      </c>
      <c r="G62" s="34">
        <f t="shared" ref="G62:W62" si="1">G$46+G$49+G$52+G$54</f>
        <v>0</v>
      </c>
      <c r="H62" s="11">
        <f t="shared" si="1"/>
        <v>0</v>
      </c>
      <c r="I62" s="11">
        <f t="shared" si="1"/>
        <v>0</v>
      </c>
      <c r="J62" s="204">
        <f t="shared" si="1"/>
        <v>0</v>
      </c>
      <c r="K62" s="11">
        <f t="shared" ref="K62:P62" si="2">K$46+K$49+K$52+K$54</f>
        <v>0</v>
      </c>
      <c r="L62" s="11">
        <f t="shared" si="2"/>
        <v>0</v>
      </c>
      <c r="M62" s="11">
        <f t="shared" si="2"/>
        <v>0</v>
      </c>
      <c r="N62" s="11">
        <f t="shared" si="2"/>
        <v>0</v>
      </c>
      <c r="O62" s="11">
        <f t="shared" si="2"/>
        <v>0</v>
      </c>
      <c r="P62" s="33">
        <f t="shared" si="2"/>
        <v>0</v>
      </c>
      <c r="Q62" s="336" t="s">
        <v>55</v>
      </c>
      <c r="R62" s="337"/>
      <c r="S62" s="338"/>
      <c r="T62" s="34">
        <f t="shared" si="1"/>
        <v>0</v>
      </c>
      <c r="U62" s="11">
        <f t="shared" si="1"/>
        <v>0</v>
      </c>
      <c r="V62" s="11">
        <f t="shared" si="1"/>
        <v>0</v>
      </c>
      <c r="W62" s="11">
        <f t="shared" si="1"/>
        <v>0</v>
      </c>
      <c r="X62" s="11">
        <f t="shared" ref="X62:AC62" si="3">X$46+X$49+X$52+X$54</f>
        <v>0</v>
      </c>
      <c r="Y62" s="25">
        <f t="shared" si="3"/>
        <v>0</v>
      </c>
      <c r="Z62" s="25">
        <f t="shared" si="3"/>
        <v>0</v>
      </c>
      <c r="AA62" s="25">
        <f t="shared" si="3"/>
        <v>0</v>
      </c>
      <c r="AB62" s="25">
        <f t="shared" si="3"/>
        <v>0</v>
      </c>
      <c r="AC62" s="256">
        <f t="shared" si="3"/>
        <v>0</v>
      </c>
    </row>
    <row r="63" spans="3:29" ht="20.100000000000001" customHeight="1" x14ac:dyDescent="0.15">
      <c r="C63" s="339" t="s">
        <v>128</v>
      </c>
      <c r="D63" s="340"/>
      <c r="E63" s="335"/>
      <c r="F63" s="125">
        <f>IF($J$19="",ROUNDDOWN(F62*F$71,0),"     NG")</f>
        <v>0</v>
      </c>
      <c r="G63" s="28">
        <f>IF($J$20="",ROUNDDOWN(G62*G$71,0),"     NG")</f>
        <v>0</v>
      </c>
      <c r="H63" s="12">
        <f>IF($J$21="",ROUNDDOWN(H62*H$71,0),"     NG")</f>
        <v>0</v>
      </c>
      <c r="I63" s="12">
        <f>IF($J$22="",ROUNDDOWN(I62*I$71,0),"     NG")</f>
        <v>0</v>
      </c>
      <c r="J63" s="205">
        <f>IF($J$23="",ROUNDDOWN(J62*J$71,0),"     NG")</f>
        <v>0</v>
      </c>
      <c r="K63" s="12">
        <f>IF($J$24="",ROUNDDOWN(K62*K$71,0),"     NG")</f>
        <v>0</v>
      </c>
      <c r="L63" s="12">
        <f>IF($J$25="",ROUNDDOWN(K62*L$71,0),"     NG")</f>
        <v>0</v>
      </c>
      <c r="M63" s="12">
        <f>IF($J$26="",ROUNDDOWN(K62*M$71,0),"     NG")</f>
        <v>0</v>
      </c>
      <c r="N63" s="12">
        <f>IF($J$27="",ROUNDDOWN(K62*N$71,0),"     NG")</f>
        <v>0</v>
      </c>
      <c r="O63" s="12">
        <f>IF($J$28="",ROUNDDOWN(K62*O$71,0),"     NG")</f>
        <v>0</v>
      </c>
      <c r="P63" s="29">
        <f>IF($J$29="",ROUNDDOWN(K62*P$71,0),"     NG")</f>
        <v>0</v>
      </c>
      <c r="Q63" s="339" t="s">
        <v>128</v>
      </c>
      <c r="R63" s="340"/>
      <c r="S63" s="335"/>
      <c r="T63" s="28">
        <f>IF($J$30="",ROUNDDOWN(T62*T$71,0),"     NG")</f>
        <v>0</v>
      </c>
      <c r="U63" s="12">
        <f>IF($J$31="",ROUNDDOWN(U62*U$71,0),"     NG")</f>
        <v>0</v>
      </c>
      <c r="V63" s="12">
        <f>IF($J$32="",ROUNDDOWN(V62*V$71,0),"     NG")</f>
        <v>0</v>
      </c>
      <c r="W63" s="12">
        <f>IF($J$33="",ROUNDDOWN(W62*W$71,0),"     NG")</f>
        <v>0</v>
      </c>
      <c r="X63" s="12">
        <f>IF($J$34="",ROUNDDOWN(X62*X$71,0),"     NG")</f>
        <v>0</v>
      </c>
      <c r="Y63" s="12">
        <f>IF($J$35="",ROUNDDOWN(Y62*Y$71,0),"     NG")</f>
        <v>0</v>
      </c>
      <c r="Z63" s="12">
        <f>IF($J$36="",ROUNDDOWN(Z62*Z$71,0),"     NG")</f>
        <v>0</v>
      </c>
      <c r="AA63" s="12">
        <f>IF($J$37="",ROUNDDOWN(AA62*AA$71,0),"     NG")</f>
        <v>0</v>
      </c>
      <c r="AB63" s="12">
        <f>IF($J$38="",ROUNDDOWN(AB62*AB$71,0),"     NG")</f>
        <v>0</v>
      </c>
      <c r="AC63" s="29">
        <f>IF($J$39="",ROUNDDOWN(AC62*AC$71,0),"     NG")</f>
        <v>0</v>
      </c>
    </row>
    <row r="64" spans="3:29" ht="20.100000000000001" customHeight="1" thickBot="1" x14ac:dyDescent="0.2">
      <c r="C64" s="336" t="s">
        <v>54</v>
      </c>
      <c r="D64" s="337"/>
      <c r="E64" s="338"/>
      <c r="F64" s="126">
        <f>F62+F63</f>
        <v>0</v>
      </c>
      <c r="G64" s="143">
        <f t="shared" ref="G64:W64" si="4">G62+G63</f>
        <v>0</v>
      </c>
      <c r="H64" s="144">
        <f t="shared" si="4"/>
        <v>0</v>
      </c>
      <c r="I64" s="144">
        <f t="shared" si="4"/>
        <v>0</v>
      </c>
      <c r="J64" s="145">
        <f t="shared" ref="J64" si="5">J62+J63</f>
        <v>0</v>
      </c>
      <c r="K64" s="144">
        <f t="shared" ref="K64:P64" si="6">K62+K63</f>
        <v>0</v>
      </c>
      <c r="L64" s="144">
        <f t="shared" si="6"/>
        <v>0</v>
      </c>
      <c r="M64" s="144">
        <f t="shared" si="6"/>
        <v>0</v>
      </c>
      <c r="N64" s="144">
        <f t="shared" si="6"/>
        <v>0</v>
      </c>
      <c r="O64" s="144">
        <f t="shared" si="6"/>
        <v>0</v>
      </c>
      <c r="P64" s="146">
        <f t="shared" si="6"/>
        <v>0</v>
      </c>
      <c r="Q64" s="341" t="s">
        <v>54</v>
      </c>
      <c r="R64" s="342"/>
      <c r="S64" s="343"/>
      <c r="T64" s="143">
        <f t="shared" si="4"/>
        <v>0</v>
      </c>
      <c r="U64" s="144">
        <f t="shared" si="4"/>
        <v>0</v>
      </c>
      <c r="V64" s="144">
        <f t="shared" si="4"/>
        <v>0</v>
      </c>
      <c r="W64" s="144">
        <f t="shared" si="4"/>
        <v>0</v>
      </c>
      <c r="X64" s="144">
        <f t="shared" ref="X64:AC64" si="7">X62+X63</f>
        <v>0</v>
      </c>
      <c r="Y64" s="266">
        <f t="shared" si="7"/>
        <v>0</v>
      </c>
      <c r="Z64" s="266">
        <f t="shared" si="7"/>
        <v>0</v>
      </c>
      <c r="AA64" s="266">
        <f t="shared" si="7"/>
        <v>0</v>
      </c>
      <c r="AB64" s="266">
        <f t="shared" si="7"/>
        <v>0</v>
      </c>
      <c r="AC64" s="267">
        <f t="shared" si="7"/>
        <v>0</v>
      </c>
    </row>
    <row r="65" spans="2:29" ht="20.100000000000001" customHeight="1" x14ac:dyDescent="0.15">
      <c r="C65" s="409" t="s">
        <v>153</v>
      </c>
      <c r="D65" s="410"/>
      <c r="E65" s="411"/>
      <c r="F65" s="142">
        <f>SUM($G64:$AC64)</f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29" ht="20.100000000000001" customHeight="1" x14ac:dyDescent="0.15">
      <c r="C66" s="407" t="s">
        <v>53</v>
      </c>
      <c r="D66" s="408"/>
      <c r="E66" s="352"/>
      <c r="F66" s="140">
        <f>F64+F65</f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2:29" ht="20.100000000000001" customHeight="1" x14ac:dyDescent="0.15">
      <c r="B67" s="53">
        <v>0.05</v>
      </c>
      <c r="C67" s="150" t="s">
        <v>134</v>
      </c>
      <c r="D67" s="151"/>
      <c r="E67" s="151"/>
      <c r="F67" s="152">
        <f>IFERROR(ROUNDDOWN(F66*F$70/(1+F$70),0),0)</f>
        <v>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7"/>
    </row>
    <row r="68" spans="2:29" ht="20.100000000000001" customHeight="1" thickBot="1" x14ac:dyDescent="0.2">
      <c r="C68" s="414" t="s">
        <v>137</v>
      </c>
      <c r="D68" s="415"/>
      <c r="E68" s="416"/>
      <c r="F68" s="141">
        <f>F66</f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2:29" ht="20.100000000000001" customHeight="1" x14ac:dyDescent="0.15">
      <c r="C69" s="2"/>
      <c r="D69" s="2"/>
      <c r="E69" s="2"/>
      <c r="F69" s="2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2:29" ht="20.100000000000001" customHeight="1" x14ac:dyDescent="0.15">
      <c r="C70" s="2"/>
      <c r="D70" s="412" t="s">
        <v>183</v>
      </c>
      <c r="E70" s="413"/>
      <c r="F70" s="242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2:29" s="2" customFormat="1" ht="20.100000000000001" customHeight="1" x14ac:dyDescent="0.15">
      <c r="D71" s="333" t="s">
        <v>154</v>
      </c>
      <c r="E71" s="333"/>
      <c r="F71" s="131">
        <f>IF($J$19="",$I$19,"NG")</f>
        <v>0</v>
      </c>
      <c r="G71" s="131">
        <f>IF($J$20="",$I$20,"NG")</f>
        <v>0</v>
      </c>
      <c r="H71" s="131">
        <f>IF($J$21="",$I$21,"NG")</f>
        <v>0</v>
      </c>
      <c r="I71" s="131">
        <f>IF($J$22="",$I$22,"NG")</f>
        <v>0</v>
      </c>
      <c r="J71" s="131">
        <f>IF($J$23="",$I$23,"NG")</f>
        <v>0</v>
      </c>
      <c r="K71" s="131">
        <f>IF($J$24="",$I$24,"NG")</f>
        <v>0</v>
      </c>
      <c r="L71" s="131">
        <f>IF($J$25="",$I$25,"NG")</f>
        <v>0</v>
      </c>
      <c r="M71" s="131">
        <f>IF($J$26="",$I$26,"NG")</f>
        <v>0</v>
      </c>
      <c r="N71" s="131">
        <f>IF($J$27="",$I$27,"NG")</f>
        <v>0</v>
      </c>
      <c r="O71" s="131">
        <f>IF($J$28="",$I$28,"NG")</f>
        <v>0</v>
      </c>
      <c r="P71" s="131">
        <f>IF($J$29="",$I$29,"NG")</f>
        <v>0</v>
      </c>
      <c r="Q71" s="5"/>
      <c r="R71" s="333" t="s">
        <v>154</v>
      </c>
      <c r="S71" s="333"/>
      <c r="T71" s="131">
        <f>IF($J$30="",$I$30,"NG")</f>
        <v>0</v>
      </c>
      <c r="U71" s="131">
        <f>IF($J$31="",$I$31,"NG")</f>
        <v>0</v>
      </c>
      <c r="V71" s="131">
        <f>IF($J$32="",$I$32,"NG")</f>
        <v>0</v>
      </c>
      <c r="W71" s="131">
        <f>IF($J$33="",$I$33,"NG")</f>
        <v>0</v>
      </c>
      <c r="X71" s="131">
        <f>IF($J$34="",$I$34,"NG")</f>
        <v>0</v>
      </c>
      <c r="Y71" s="131">
        <f>IF($J$35="",$I$35,"NG")</f>
        <v>0</v>
      </c>
      <c r="Z71" s="131">
        <f>IF($J$36="",$I$36,"NG")</f>
        <v>0</v>
      </c>
      <c r="AA71" s="131">
        <f>IF($J$37="",$I$37,"NG")</f>
        <v>0</v>
      </c>
      <c r="AB71" s="131">
        <f>IF($J$38="",$I$38,"NG")</f>
        <v>0</v>
      </c>
      <c r="AC71" s="131">
        <f>IF($J$39="",$I$39,"NG")</f>
        <v>0</v>
      </c>
    </row>
  </sheetData>
  <sheetProtection algorithmName="SHA-512" hashValue="HxhYacSFzr4s/z3jKmuuYZRxXBref2lFKWmNcweLH4Baph3trMo2CDdomHKwAJLrbPb5BJxNuEA7LUW6MtTkUQ==" saltValue="/bUAzr/NWQ8Ew29kaLRSfQ==" spinCount="100000" sheet="1" formatCells="0"/>
  <protectedRanges>
    <protectedRange sqref="F70" name="範囲3"/>
    <protectedRange sqref="D14:Q16" name="範囲1"/>
    <protectedRange sqref="F19:I39" name="範囲2"/>
    <protectedRange sqref="D13:I13" name="範囲1_2"/>
  </protectedRanges>
  <mergeCells count="80">
    <mergeCell ref="D71:E71"/>
    <mergeCell ref="D61:E61"/>
    <mergeCell ref="C62:E62"/>
    <mergeCell ref="C42:E42"/>
    <mergeCell ref="C43:E43"/>
    <mergeCell ref="D70:E70"/>
    <mergeCell ref="C46:E46"/>
    <mergeCell ref="D60:E60"/>
    <mergeCell ref="C54:E54"/>
    <mergeCell ref="D45:E45"/>
    <mergeCell ref="D47:E47"/>
    <mergeCell ref="C68:E68"/>
    <mergeCell ref="D53:E53"/>
    <mergeCell ref="D50:E50"/>
    <mergeCell ref="D51:E51"/>
    <mergeCell ref="C52:E52"/>
    <mergeCell ref="C66:E66"/>
    <mergeCell ref="D58:E58"/>
    <mergeCell ref="D59:E59"/>
    <mergeCell ref="D55:E55"/>
    <mergeCell ref="D56:E56"/>
    <mergeCell ref="D57:E57"/>
    <mergeCell ref="C65:E65"/>
    <mergeCell ref="C63:E63"/>
    <mergeCell ref="C64:E64"/>
    <mergeCell ref="C49:E49"/>
    <mergeCell ref="D48:E48"/>
    <mergeCell ref="F30:G30"/>
    <mergeCell ref="F31:G31"/>
    <mergeCell ref="C41:E41"/>
    <mergeCell ref="C44:E44"/>
    <mergeCell ref="F32:G32"/>
    <mergeCell ref="F33:G33"/>
    <mergeCell ref="C20:D39"/>
    <mergeCell ref="F34:G34"/>
    <mergeCell ref="F21:G21"/>
    <mergeCell ref="F24:G24"/>
    <mergeCell ref="F22:G22"/>
    <mergeCell ref="F20:G20"/>
    <mergeCell ref="F23:G23"/>
    <mergeCell ref="F44:P45"/>
    <mergeCell ref="T44:AC45"/>
    <mergeCell ref="D14:I14"/>
    <mergeCell ref="D15:I15"/>
    <mergeCell ref="D16:I16"/>
    <mergeCell ref="C19:D19"/>
    <mergeCell ref="C18:D18"/>
    <mergeCell ref="F18:G18"/>
    <mergeCell ref="F19:G19"/>
    <mergeCell ref="Q41:S41"/>
    <mergeCell ref="Q42:S42"/>
    <mergeCell ref="Q43:S43"/>
    <mergeCell ref="Q44:S44"/>
    <mergeCell ref="R45:S45"/>
    <mergeCell ref="C12:I12"/>
    <mergeCell ref="S13:Z13"/>
    <mergeCell ref="S14:Z14"/>
    <mergeCell ref="S15:Z15"/>
    <mergeCell ref="S16:Z16"/>
    <mergeCell ref="D13:I13"/>
    <mergeCell ref="Q46:S46"/>
    <mergeCell ref="R47:S47"/>
    <mergeCell ref="R48:S48"/>
    <mergeCell ref="Q49:S49"/>
    <mergeCell ref="R50:S50"/>
    <mergeCell ref="R51:S51"/>
    <mergeCell ref="Q52:S52"/>
    <mergeCell ref="R53:S53"/>
    <mergeCell ref="Q54:S54"/>
    <mergeCell ref="R55:S55"/>
    <mergeCell ref="R56:S56"/>
    <mergeCell ref="R57:S57"/>
    <mergeCell ref="R58:S58"/>
    <mergeCell ref="R59:S59"/>
    <mergeCell ref="R60:S60"/>
    <mergeCell ref="R71:S71"/>
    <mergeCell ref="R61:S61"/>
    <mergeCell ref="Q62:S62"/>
    <mergeCell ref="Q63:S63"/>
    <mergeCell ref="Q64:S64"/>
  </mergeCells>
  <phoneticPr fontId="5"/>
  <dataValidations count="1">
    <dataValidation type="list" allowBlank="1" showInputMessage="1" showErrorMessage="1" sqref="F70">
      <formula1>"8%,5%"</formula1>
    </dataValidation>
  </dataValidations>
  <pageMargins left="0.98425196850393704" right="0.39370078740157483" top="1.7322834645669292" bottom="0.59055118110236227" header="1.1023622047244095" footer="0.51181102362204722"/>
  <pageSetup paperSize="9" scale="74" fitToHeight="0" orientation="landscape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40" min="2" max="28" man="1"/>
  </rowBreaks>
  <colBreaks count="1" manualBreakCount="1">
    <brk id="16" min="11" max="7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9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9" width="10.6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tr">
        <f>'代表者_明細(Ⅰ物品費）'!C2</f>
        <v>［記入要領］</v>
      </c>
    </row>
    <row r="3" spans="1:10" ht="12" x14ac:dyDescent="0.15">
      <c r="C3" s="280" t="str">
        <f>'代表者_明細(Ⅰ物品費）'!C3</f>
        <v>１．水色地/黄色地のセル</v>
      </c>
    </row>
    <row r="4" spans="1:10" ht="12" x14ac:dyDescent="0.15">
      <c r="C4" s="276" t="str">
        <f>'代表者_明細(Ⅰ物品費）'!C4</f>
        <v>　　・水色地のセルのみ必要事項を記入してください。</v>
      </c>
    </row>
    <row r="5" spans="1:10" ht="12" x14ac:dyDescent="0.15">
      <c r="C5" s="277" t="str">
        <f>'代表者_明細(Ⅰ物品費）'!C5</f>
        <v>　　・文字入力が不要なセルは空欄にしておいてください。</v>
      </c>
    </row>
    <row r="6" spans="1:10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56</v>
      </c>
      <c r="D12" s="427"/>
      <c r="E12" s="427"/>
      <c r="F12" s="427"/>
      <c r="G12" s="427"/>
      <c r="H12" s="427"/>
    </row>
    <row r="13" spans="1:10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58"/>
      <c r="J13" s="58"/>
    </row>
    <row r="14" spans="1:10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58"/>
      <c r="J14" s="58"/>
    </row>
    <row r="15" spans="1:10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58"/>
      <c r="J15" s="58"/>
    </row>
    <row r="16" spans="1:10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IF(一括契約【税込用】必要積算経費一覧表_当該年度!$H$21&lt;&gt;0, 一括契約【税込用】必要積算経費一覧表_当該年度!$H$21," ")</f>
        <v xml:space="preserve"> </v>
      </c>
      <c r="F16" s="62"/>
      <c r="G16" s="62"/>
      <c r="H16" s="62"/>
      <c r="I16" s="58"/>
      <c r="J16" s="5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IF(一括契約【税込用】必要積算経費一覧表_当該年度!$F$21&lt;&gt;0, 一括契約【税込用】必要積算経費一覧表_当該年度!$F$21," ")</f>
        <v xml:space="preserve"> </v>
      </c>
      <c r="F17" s="421"/>
      <c r="G17" s="421"/>
      <c r="H17" s="421"/>
      <c r="I17" s="59"/>
      <c r="J17" s="59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140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48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9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81"/>
      <c r="F22" s="281"/>
      <c r="G22" s="282"/>
      <c r="H22" s="158"/>
      <c r="I22" s="164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5"/>
      <c r="H26" s="162"/>
      <c r="I26" s="164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5"/>
      <c r="H27" s="162"/>
      <c r="I27" s="164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5"/>
      <c r="H28" s="162"/>
      <c r="I28" s="164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5"/>
      <c r="H29" s="162"/>
      <c r="I29" s="164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5"/>
      <c r="H30" s="162"/>
      <c r="I30" s="164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5"/>
      <c r="H31" s="162"/>
      <c r="I31" s="164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5"/>
      <c r="H32" s="162"/>
      <c r="I32" s="164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5"/>
      <c r="H33" s="162"/>
      <c r="I33" s="164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5"/>
      <c r="H34" s="162"/>
      <c r="I34" s="164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5"/>
      <c r="H35" s="162"/>
      <c r="I35" s="164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thickBot="1" x14ac:dyDescent="0.2">
      <c r="C36" s="44"/>
      <c r="D36" s="165" t="s">
        <v>27</v>
      </c>
      <c r="E36" s="286"/>
      <c r="F36" s="286"/>
      <c r="G36" s="287"/>
      <c r="H36" s="166"/>
      <c r="I36" s="167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8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IFERROR(ROUNDDOWN(I37*一括契約【税込用】必要積算経費一覧表_当該年度!$F$70,0),0)</f>
        <v>0</v>
      </c>
      <c r="K37" s="88">
        <f>H37+I37</f>
        <v>0</v>
      </c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7" t="s">
        <v>3</v>
      </c>
      <c r="E38" s="281"/>
      <c r="F38" s="281"/>
      <c r="G38" s="288"/>
      <c r="H38" s="169"/>
      <c r="I38" s="164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4</v>
      </c>
      <c r="E39" s="283"/>
      <c r="F39" s="283"/>
      <c r="G39" s="285"/>
      <c r="H39" s="162"/>
      <c r="I39" s="164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5</v>
      </c>
      <c r="E40" s="283"/>
      <c r="F40" s="283"/>
      <c r="G40" s="285"/>
      <c r="H40" s="162"/>
      <c r="I40" s="164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59" t="s">
        <v>6</v>
      </c>
      <c r="E41" s="283"/>
      <c r="F41" s="283"/>
      <c r="G41" s="285"/>
      <c r="H41" s="162"/>
      <c r="I41" s="164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59" t="s">
        <v>7</v>
      </c>
      <c r="E42" s="283"/>
      <c r="F42" s="283"/>
      <c r="G42" s="285"/>
      <c r="H42" s="162"/>
      <c r="I42" s="164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9" t="s">
        <v>8</v>
      </c>
      <c r="E43" s="283"/>
      <c r="F43" s="283"/>
      <c r="G43" s="285"/>
      <c r="H43" s="162"/>
      <c r="I43" s="164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</v>
      </c>
      <c r="E44" s="283"/>
      <c r="F44" s="283"/>
      <c r="G44" s="285"/>
      <c r="H44" s="162"/>
      <c r="I44" s="164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10</v>
      </c>
      <c r="E45" s="283"/>
      <c r="F45" s="283"/>
      <c r="G45" s="285"/>
      <c r="H45" s="162"/>
      <c r="I45" s="164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11</v>
      </c>
      <c r="E46" s="283"/>
      <c r="F46" s="283"/>
      <c r="G46" s="285"/>
      <c r="H46" s="162"/>
      <c r="I46" s="164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12</v>
      </c>
      <c r="E47" s="283"/>
      <c r="F47" s="283"/>
      <c r="G47" s="285"/>
      <c r="H47" s="162"/>
      <c r="I47" s="164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23</v>
      </c>
      <c r="E48" s="283"/>
      <c r="F48" s="283"/>
      <c r="G48" s="285"/>
      <c r="H48" s="162"/>
      <c r="I48" s="164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24</v>
      </c>
      <c r="E49" s="283"/>
      <c r="F49" s="283"/>
      <c r="G49" s="285"/>
      <c r="H49" s="162"/>
      <c r="I49" s="164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25</v>
      </c>
      <c r="E50" s="283"/>
      <c r="F50" s="283"/>
      <c r="G50" s="285"/>
      <c r="H50" s="162"/>
      <c r="I50" s="164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26</v>
      </c>
      <c r="E51" s="283"/>
      <c r="F51" s="283"/>
      <c r="G51" s="285"/>
      <c r="H51" s="162"/>
      <c r="I51" s="164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27</v>
      </c>
      <c r="E52" s="283"/>
      <c r="F52" s="283"/>
      <c r="G52" s="285"/>
      <c r="H52" s="162"/>
      <c r="I52" s="164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34</v>
      </c>
      <c r="E53" s="283"/>
      <c r="F53" s="283"/>
      <c r="G53" s="285"/>
      <c r="H53" s="162"/>
      <c r="I53" s="164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35</v>
      </c>
      <c r="E54" s="283"/>
      <c r="F54" s="283"/>
      <c r="G54" s="285"/>
      <c r="H54" s="162"/>
      <c r="I54" s="164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36</v>
      </c>
      <c r="E55" s="283"/>
      <c r="F55" s="283"/>
      <c r="G55" s="285"/>
      <c r="H55" s="162"/>
      <c r="I55" s="164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37</v>
      </c>
      <c r="E56" s="283"/>
      <c r="F56" s="283"/>
      <c r="G56" s="285"/>
      <c r="H56" s="162"/>
      <c r="I56" s="164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thickBot="1" x14ac:dyDescent="0.2">
      <c r="C57" s="45"/>
      <c r="D57" s="170" t="s">
        <v>38</v>
      </c>
      <c r="E57" s="289"/>
      <c r="F57" s="289"/>
      <c r="G57" s="290"/>
      <c r="H57" s="171"/>
      <c r="I57" s="172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x14ac:dyDescent="0.15">
      <c r="D58" s="46"/>
    </row>
    <row r="59" spans="3:22" ht="20.100000000000001" customHeight="1" x14ac:dyDescent="0.15">
      <c r="D59" s="46"/>
    </row>
  </sheetData>
  <sheetProtection algorithmName="SHA-512" hashValue="qIZTSFJPfidfsiFP22HOeWNCxGXf+p+JQ80TvOqnNwJ4IuYVjSeTKJJc58WpuRdpPgXZ3WMuLOK9q06X1GZDeA==" saltValue="rjAWdyi/plBhTczAYmO+Ig==" spinCount="100000" sheet="1" formatCells="0" formatRows="0" insertRows="0"/>
  <protectedRanges>
    <protectedRange sqref="M19:V57" name="範囲2"/>
    <protectedRange sqref="D22:I36 D38:I57" name="範囲1"/>
  </protectedRanges>
  <mergeCells count="16">
    <mergeCell ref="D21:G21"/>
    <mergeCell ref="D37:G37"/>
    <mergeCell ref="C20:G20"/>
    <mergeCell ref="K18:K19"/>
    <mergeCell ref="C12:H12"/>
    <mergeCell ref="C15:D15"/>
    <mergeCell ref="C17:D17"/>
    <mergeCell ref="C14:D14"/>
    <mergeCell ref="I18:J18"/>
    <mergeCell ref="C13:D13"/>
    <mergeCell ref="E13:H13"/>
    <mergeCell ref="H18:H19"/>
    <mergeCell ref="C18:G18"/>
    <mergeCell ref="E15:H15"/>
    <mergeCell ref="E14:H14"/>
    <mergeCell ref="E17:H17"/>
  </mergeCells>
  <phoneticPr fontId="5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9" width="10.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tr">
        <f>'代表者_明細(Ⅰ物品費）'!C2</f>
        <v>［記入要領］</v>
      </c>
    </row>
    <row r="3" spans="1:10" ht="12" x14ac:dyDescent="0.15">
      <c r="C3" s="280" t="str">
        <f>'代表者_明細(Ⅰ物品費）'!C3</f>
        <v>１．水色地/黄色地のセル</v>
      </c>
    </row>
    <row r="4" spans="1:10" ht="12" x14ac:dyDescent="0.15">
      <c r="C4" s="276" t="str">
        <f>'代表者_明細(Ⅰ物品費）'!C4</f>
        <v>　　・水色地のセルのみ必要事項を記入してください。</v>
      </c>
    </row>
    <row r="5" spans="1:10" ht="12" x14ac:dyDescent="0.15">
      <c r="C5" s="277" t="str">
        <f>'代表者_明細(Ⅰ物品費）'!C5</f>
        <v>　　・文字入力が不要なセルは空欄にしておいてください。</v>
      </c>
    </row>
    <row r="6" spans="1:10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57</v>
      </c>
      <c r="D12" s="427"/>
      <c r="E12" s="427"/>
      <c r="F12" s="427"/>
      <c r="G12" s="427"/>
      <c r="H12" s="427"/>
    </row>
    <row r="13" spans="1:10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</row>
    <row r="14" spans="1:10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</row>
    <row r="15" spans="1:10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</row>
    <row r="16" spans="1:10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IF(一括契約【税込用】必要積算経費一覧表_当該年度!$H$21&lt;&gt;0, 一括契約【税込用】必要積算経費一覧表_当該年度!$H$21," ")</f>
        <v xml:space="preserve"> </v>
      </c>
      <c r="F16" s="62"/>
      <c r="G16" s="62"/>
      <c r="H16" s="62"/>
      <c r="I16" s="60"/>
      <c r="J16" s="60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IF(一括契約【税込用】必要積算経費一覧表_当該年度!$F$21&lt;&gt;0, 一括契約【税込用】必要積算経費一覧表_当該年度!$F$21," ")</f>
        <v xml:space="preserve"> </v>
      </c>
      <c r="F17" s="421"/>
      <c r="G17" s="421"/>
      <c r="H17" s="421"/>
      <c r="I17" s="61"/>
      <c r="J17" s="61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140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48"/>
      <c r="H20" s="92">
        <f>H21+H42</f>
        <v>0</v>
      </c>
      <c r="I20" s="92">
        <f>I21+I42</f>
        <v>0</v>
      </c>
      <c r="J20" s="201">
        <f>J21+J42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9"/>
      <c r="H21" s="94">
        <f>SUM(H22:H41)</f>
        <v>0</v>
      </c>
      <c r="I21" s="200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34"/>
      <c r="I22" s="164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35"/>
      <c r="I23" s="164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35"/>
      <c r="I24" s="164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35"/>
      <c r="I25" s="164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35"/>
      <c r="I26" s="164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35"/>
      <c r="I27" s="164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35"/>
      <c r="I28" s="164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35"/>
      <c r="I29" s="164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35"/>
      <c r="I30" s="164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35"/>
      <c r="I31" s="164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35"/>
      <c r="I32" s="164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35"/>
      <c r="I33" s="164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35"/>
      <c r="I34" s="164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35"/>
      <c r="I35" s="164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35"/>
      <c r="I36" s="164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35"/>
      <c r="I37" s="164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35"/>
      <c r="I38" s="164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35"/>
      <c r="I39" s="164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35"/>
      <c r="I40" s="164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36"/>
      <c r="I41" s="167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18"/>
      <c r="F42" s="418"/>
      <c r="G42" s="419"/>
      <c r="H42" s="94">
        <f>SUM(H43:H52)</f>
        <v>0</v>
      </c>
      <c r="I42" s="94">
        <f>SUM(I43:I52)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69"/>
      <c r="I43" s="164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62"/>
      <c r="I44" s="164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62"/>
      <c r="I45" s="164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62"/>
      <c r="I46" s="164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62"/>
      <c r="I47" s="164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62"/>
      <c r="I48" s="164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62"/>
      <c r="I49" s="164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62"/>
      <c r="I50" s="164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62"/>
      <c r="I51" s="164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71"/>
      <c r="I52" s="172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D53" s="46"/>
      <c r="E53" s="291"/>
      <c r="F53" s="291"/>
      <c r="G53" s="291"/>
    </row>
    <row r="54" spans="3:22" ht="20.100000000000001" customHeight="1" x14ac:dyDescent="0.15">
      <c r="D54" s="46"/>
      <c r="E54" s="291"/>
      <c r="F54" s="291"/>
      <c r="G54" s="291"/>
    </row>
    <row r="55" spans="3:22" ht="20.100000000000001" customHeight="1" x14ac:dyDescent="0.15">
      <c r="E55" s="291"/>
      <c r="F55" s="291"/>
      <c r="G55" s="291"/>
    </row>
    <row r="56" spans="3:22" ht="20.100000000000001" customHeight="1" x14ac:dyDescent="0.15">
      <c r="E56" s="291"/>
      <c r="F56" s="291"/>
      <c r="G56" s="291"/>
    </row>
    <row r="57" spans="3:22" ht="20.100000000000001" customHeight="1" x14ac:dyDescent="0.15">
      <c r="E57" s="291"/>
      <c r="F57" s="291"/>
      <c r="G57" s="291"/>
    </row>
  </sheetData>
  <sheetProtection algorithmName="SHA-512" hashValue="wVS3REut9sjXd6o6wyEjYRGix+l77QArIAVAmrJ+5K0yww3rHvcLhbbpNQ0Wa0HiSEyGxpwT7EvHAzEg0feMOg==" saltValue="VamC4gTPP8r1mC/u5rxQkg==" spinCount="100000" sheet="1" formatCells="0" formatRows="0" insertRows="0"/>
  <protectedRanges>
    <protectedRange sqref="M19:V52" name="範囲2"/>
    <protectedRange sqref="D22:G41 I22:I41 D43:I52" name="範囲1"/>
  </protectedRanges>
  <mergeCells count="16">
    <mergeCell ref="D42:G42"/>
    <mergeCell ref="D21:G21"/>
    <mergeCell ref="C12:H12"/>
    <mergeCell ref="C15:D15"/>
    <mergeCell ref="C17:D17"/>
    <mergeCell ref="E13:H13"/>
    <mergeCell ref="E15:H15"/>
    <mergeCell ref="E14:H14"/>
    <mergeCell ref="E17:H17"/>
    <mergeCell ref="C14:D14"/>
    <mergeCell ref="C13:D13"/>
    <mergeCell ref="K18:K19"/>
    <mergeCell ref="H18:H19"/>
    <mergeCell ref="C18:G18"/>
    <mergeCell ref="C20:G20"/>
    <mergeCell ref="I18:J18"/>
  </mergeCells>
  <phoneticPr fontId="5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9" width="10.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tr">
        <f>'代表者_明細(Ⅰ物品費）'!C2</f>
        <v>［記入要領］</v>
      </c>
    </row>
    <row r="3" spans="1:10" ht="12" x14ac:dyDescent="0.15">
      <c r="C3" s="280" t="str">
        <f>'代表者_明細(Ⅰ物品費）'!C3</f>
        <v>１．水色地/黄色地のセル</v>
      </c>
    </row>
    <row r="4" spans="1:10" ht="12" x14ac:dyDescent="0.15">
      <c r="C4" s="276" t="str">
        <f>'代表者_明細(Ⅰ物品費）'!C4</f>
        <v>　　・水色地のセルのみ必要事項を記入してください。</v>
      </c>
    </row>
    <row r="5" spans="1:10" ht="12" x14ac:dyDescent="0.15">
      <c r="C5" s="277" t="str">
        <f>'代表者_明細(Ⅰ物品費）'!C5</f>
        <v>　　・文字入力が不要なセルは空欄にしておいてください。</v>
      </c>
    </row>
    <row r="6" spans="1:10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76</v>
      </c>
      <c r="D12" s="427"/>
      <c r="E12" s="427"/>
      <c r="F12" s="427"/>
      <c r="G12" s="427"/>
      <c r="H12" s="427"/>
    </row>
    <row r="13" spans="1:10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</row>
    <row r="14" spans="1:10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</row>
    <row r="15" spans="1:10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</row>
    <row r="16" spans="1:10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IF(一括契約【税込用】必要積算経費一覧表_当該年度!$H$21&lt;&gt;0, 一括契約【税込用】必要積算経費一覧表_当該年度!$H$21," ")</f>
        <v xml:space="preserve"> </v>
      </c>
      <c r="F16" s="62"/>
      <c r="G16" s="62"/>
      <c r="H16" s="62"/>
      <c r="I16" s="60"/>
      <c r="J16" s="60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IF(一括契約【税込用】必要積算経費一覧表_当該年度!$F$21&lt;&gt;0, 一括契約【税込用】必要積算経費一覧表_当該年度!$F$21," ")</f>
        <v xml:space="preserve"> </v>
      </c>
      <c r="F17" s="421"/>
      <c r="G17" s="421"/>
      <c r="H17" s="421"/>
      <c r="I17" s="61"/>
      <c r="J17" s="61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140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48"/>
      <c r="H20" s="92">
        <f>H21</f>
        <v>0</v>
      </c>
      <c r="I20" s="92">
        <f>I21</f>
        <v>0</v>
      </c>
      <c r="J20" s="199">
        <f>J21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9"/>
      <c r="H21" s="94">
        <f>SUM(H22:H51)</f>
        <v>0</v>
      </c>
      <c r="I21" s="98">
        <f>SUM(I22:I51)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58"/>
      <c r="I22" s="164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64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64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64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64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64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64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64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64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64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64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64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64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64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64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64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66"/>
      <c r="I41" s="164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66"/>
      <c r="I42" s="164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66"/>
      <c r="I43" s="164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66"/>
      <c r="I44" s="164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66"/>
      <c r="I45" s="164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66"/>
      <c r="I46" s="164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66"/>
      <c r="I47" s="164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66"/>
      <c r="I48" s="164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66"/>
      <c r="I49" s="164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66"/>
      <c r="I50" s="164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71"/>
      <c r="I51" s="172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D52" s="46"/>
      <c r="E52" s="291"/>
      <c r="F52" s="291"/>
      <c r="G52" s="291"/>
    </row>
    <row r="53" spans="3:22" ht="20.100000000000001" customHeight="1" x14ac:dyDescent="0.15">
      <c r="D53" s="46"/>
      <c r="E53" s="291"/>
      <c r="F53" s="291"/>
      <c r="G53" s="291"/>
    </row>
    <row r="54" spans="3:22" ht="20.100000000000001" customHeight="1" x14ac:dyDescent="0.15">
      <c r="E54" s="291"/>
      <c r="F54" s="291"/>
      <c r="G54" s="291"/>
    </row>
    <row r="55" spans="3:22" ht="20.100000000000001" customHeight="1" x14ac:dyDescent="0.15">
      <c r="E55" s="291"/>
      <c r="F55" s="291"/>
      <c r="G55" s="291"/>
    </row>
    <row r="56" spans="3:22" ht="20.100000000000001" customHeight="1" x14ac:dyDescent="0.15">
      <c r="E56" s="291"/>
      <c r="F56" s="291"/>
      <c r="G56" s="291"/>
    </row>
    <row r="57" spans="3:22" ht="20.100000000000001" customHeight="1" x14ac:dyDescent="0.15">
      <c r="E57" s="291"/>
      <c r="F57" s="291"/>
      <c r="G57" s="291"/>
    </row>
  </sheetData>
  <sheetProtection algorithmName="SHA-512" hashValue="bTdhEsgZ4Y5rakKWKHmlxlopjgyTp/4xigy8HeswG7WU7CCzZT4/O3mtCFTEceN3wUwyb4RZ8u1ekvk0U1xIMQ==" saltValue="AMjRpzVj0HadH3VFQtrkSw==" spinCount="100000" sheet="1" formatCells="0" formatRows="0" insertRows="0"/>
  <protectedRanges>
    <protectedRange sqref="M19:V51" name="範囲2"/>
    <protectedRange sqref="D22:I51" name="範囲1"/>
  </protectedRanges>
  <mergeCells count="15">
    <mergeCell ref="K18:K19"/>
    <mergeCell ref="C12:H12"/>
    <mergeCell ref="C15:D15"/>
    <mergeCell ref="C17:D17"/>
    <mergeCell ref="C14:D14"/>
    <mergeCell ref="I18:J18"/>
    <mergeCell ref="D21:G21"/>
    <mergeCell ref="C13:D13"/>
    <mergeCell ref="E13:H13"/>
    <mergeCell ref="H18:H19"/>
    <mergeCell ref="C18:G18"/>
    <mergeCell ref="C20:G20"/>
    <mergeCell ref="E15:H15"/>
    <mergeCell ref="E14:H14"/>
    <mergeCell ref="E17:H17"/>
  </mergeCells>
  <phoneticPr fontId="5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8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9" width="10.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tr">
        <f>'代表者_明細(Ⅰ物品費）'!C2</f>
        <v>［記入要領］</v>
      </c>
    </row>
    <row r="3" spans="1:10" ht="12" x14ac:dyDescent="0.15">
      <c r="C3" s="280" t="str">
        <f>'代表者_明細(Ⅰ物品費）'!C3</f>
        <v>１．水色地/黄色地のセル</v>
      </c>
    </row>
    <row r="4" spans="1:10" ht="12" x14ac:dyDescent="0.15">
      <c r="C4" s="276" t="str">
        <f>'代表者_明細(Ⅰ物品費）'!C4</f>
        <v>　　・水色地のセルのみ必要事項を記入してください。</v>
      </c>
    </row>
    <row r="5" spans="1:10" ht="12" x14ac:dyDescent="0.15">
      <c r="C5" s="277" t="str">
        <f>'代表者_明細(Ⅰ物品費）'!C5</f>
        <v>　　・文字入力が不要なセルは空欄にしておいてください。</v>
      </c>
    </row>
    <row r="6" spans="1:10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77</v>
      </c>
      <c r="D12" s="427"/>
      <c r="E12" s="427"/>
      <c r="F12" s="427"/>
      <c r="G12" s="427"/>
      <c r="H12" s="427"/>
    </row>
    <row r="13" spans="1:10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</row>
    <row r="14" spans="1:10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</row>
    <row r="15" spans="1:10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</row>
    <row r="16" spans="1:10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IF(一括契約【税込用】必要積算経費一覧表_当該年度!$H$21&lt;&gt;0, 一括契約【税込用】必要積算経費一覧表_当該年度!$H$21," ")</f>
        <v xml:space="preserve"> </v>
      </c>
      <c r="F16" s="62"/>
      <c r="G16" s="62"/>
      <c r="H16" s="62"/>
      <c r="I16" s="60"/>
      <c r="J16" s="60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IF(一括契約【税込用】必要積算経費一覧表_当該年度!$F$21&lt;&gt;0, 一括契約【税込用】必要積算経費一覧表_当該年度!$F$21," ")</f>
        <v xml:space="preserve"> </v>
      </c>
      <c r="F17" s="421"/>
      <c r="G17" s="421"/>
      <c r="H17" s="421"/>
      <c r="I17" s="61"/>
      <c r="J17" s="1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140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23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8"/>
      <c r="H21" s="94">
        <f>SUM(H22:H41)</f>
        <v>0</v>
      </c>
      <c r="I21" s="98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330"/>
      <c r="F22" s="281"/>
      <c r="G22" s="282"/>
      <c r="H22" s="169"/>
      <c r="I22" s="185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85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85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85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85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85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85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85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85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85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85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85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85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85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85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85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85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85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85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66"/>
      <c r="I41" s="186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8"/>
      <c r="H42" s="94">
        <f>SUM(H43:H47)</f>
        <v>0</v>
      </c>
      <c r="I42" s="94">
        <f>SUM(I43:I47)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69"/>
      <c r="I43" s="185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62"/>
      <c r="I44" s="185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62"/>
      <c r="I45" s="185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62"/>
      <c r="I46" s="185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66"/>
      <c r="I47" s="186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102">
        <f>SUM(H49:H58)</f>
        <v>0</v>
      </c>
      <c r="I48" s="103">
        <f>SUM(I49:I58)</f>
        <v>0</v>
      </c>
      <c r="J48" s="88">
        <f>IFERROR(ROUNDDOWN(I48*一括契約【税込用】必要積算経費一覧表_当該年度!$F$70,0),0)</f>
        <v>0</v>
      </c>
      <c r="K48" s="88">
        <f>H48+I48</f>
        <v>0</v>
      </c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69"/>
      <c r="I49" s="185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62"/>
      <c r="I50" s="185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62"/>
      <c r="I51" s="185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62"/>
      <c r="I52" s="185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62"/>
      <c r="I53" s="185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62"/>
      <c r="I54" s="185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62"/>
      <c r="I55" s="185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62"/>
      <c r="I56" s="185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62"/>
      <c r="I57" s="185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89"/>
      <c r="I58" s="190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8"/>
      <c r="H59" s="94">
        <f>SUM(H60:H69)</f>
        <v>0</v>
      </c>
      <c r="I59" s="94">
        <f>SUM(I60:I69)</f>
        <v>0</v>
      </c>
      <c r="J59" s="88">
        <f>IFERROR(ROUNDDOWN(I59*一括契約【税込用】必要積算経費一覧表_当該年度!$F$70,0),0)</f>
        <v>0</v>
      </c>
      <c r="K59" s="88">
        <f>H59+I59</f>
        <v>0</v>
      </c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69"/>
      <c r="I60" s="185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62"/>
      <c r="I61" s="185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62"/>
      <c r="I62" s="185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62"/>
      <c r="I63" s="185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62"/>
      <c r="I64" s="185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62"/>
      <c r="I65" s="185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62"/>
      <c r="I66" s="185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62"/>
      <c r="I67" s="185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62"/>
      <c r="I68" s="185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66"/>
      <c r="I69" s="186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一括契約【税込用】必要積算経費一覧表_当該年度!D59</f>
        <v>５　光熱水料</v>
      </c>
      <c r="E70" s="418"/>
      <c r="F70" s="418"/>
      <c r="G70" s="419"/>
      <c r="H70" s="94">
        <f>SUM(H71:H75)</f>
        <v>0</v>
      </c>
      <c r="I70" s="94">
        <f>SUM(I71:I75)</f>
        <v>0</v>
      </c>
      <c r="J70" s="88">
        <f>IFERROR(ROUNDDOWN(I70*一括契約【税込用】必要積算経費一覧表_当該年度!$F$70,0),0)</f>
        <v>0</v>
      </c>
      <c r="K70" s="88">
        <f>H70+I70</f>
        <v>0</v>
      </c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69"/>
      <c r="I71" s="185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62"/>
      <c r="I72" s="185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62"/>
      <c r="I73" s="185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62"/>
      <c r="I74" s="185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66"/>
      <c r="I75" s="185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一括契約【税込用】必要積算経費一覧表_当該年度!D60</f>
        <v>６　その他(諸経費）</v>
      </c>
      <c r="E76" s="418"/>
      <c r="F76" s="418"/>
      <c r="G76" s="418"/>
      <c r="H76" s="94">
        <f>SUM(H77:H96)</f>
        <v>0</v>
      </c>
      <c r="I76" s="55">
        <f>SUM(I77:I96)</f>
        <v>0</v>
      </c>
      <c r="J76" s="88">
        <f>IFERROR(ROUNDDOWN(I76*一括契約【税込用】必要積算経費一覧表_当該年度!$F$70,0),0)</f>
        <v>0</v>
      </c>
      <c r="K76" s="88">
        <f>H76+I76</f>
        <v>0</v>
      </c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69"/>
      <c r="I77" s="164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69"/>
      <c r="I78" s="164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69"/>
      <c r="I79" s="164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69"/>
      <c r="I80" s="164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69"/>
      <c r="I81" s="164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69"/>
      <c r="I82" s="164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69"/>
      <c r="I83" s="164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69"/>
      <c r="I84" s="164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69"/>
      <c r="I85" s="164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69"/>
      <c r="I86" s="164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69"/>
      <c r="I87" s="164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69"/>
      <c r="I88" s="164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69"/>
      <c r="I89" s="164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69"/>
      <c r="I90" s="164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69"/>
      <c r="I91" s="164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69"/>
      <c r="I92" s="164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62"/>
      <c r="I93" s="164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62"/>
      <c r="I94" s="164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62"/>
      <c r="I95" s="164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44"/>
      <c r="D96" s="165" t="s">
        <v>38</v>
      </c>
      <c r="E96" s="175"/>
      <c r="F96" s="175"/>
      <c r="G96" s="191"/>
      <c r="H96" s="189"/>
      <c r="I96" s="194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  <row r="97" spans="3:11" ht="20.100000000000001" customHeight="1" thickBot="1" x14ac:dyDescent="0.2">
      <c r="C97" s="47"/>
      <c r="D97" s="445" t="str">
        <f>一括契約【税込用】必要積算経費一覧表_当該年度!D61</f>
        <v>７　消費税相当額</v>
      </c>
      <c r="E97" s="446"/>
      <c r="F97" s="446"/>
      <c r="G97" s="446"/>
      <c r="H97" s="106"/>
      <c r="I97" s="105"/>
      <c r="J97" s="95">
        <f>'税込者２_明細（Ⅰ物品費）'!$J$20+'税込者２_明細（Ⅱ人件費・謝金）'!$J$20+'税込者２_明細（Ⅲ旅費）'!$J$20+$J$20</f>
        <v>0</v>
      </c>
      <c r="K97" s="95">
        <f>J97</f>
        <v>0</v>
      </c>
    </row>
    <row r="98" spans="3:11" ht="20.100000000000001" customHeight="1" x14ac:dyDescent="0.15">
      <c r="D98" s="46"/>
    </row>
  </sheetData>
  <sheetProtection algorithmName="SHA-512" hashValue="3Qv/Nnb9iI6D0oPz7eg7NAo7oDhUNUd3ts0v3AgmKpWjS0B/KVwTMe0njN+LSf9hg01uCwMZ4LGgclogKo+wGQ==" saltValue="/K0m3UMPc9Vj4UG3Cbg/aw==" spinCount="100000" sheet="1" formatCells="0" formatRows="0" insertRows="0"/>
  <protectedRanges>
    <protectedRange sqref="D22:I41 D43:I47 D49:I58 D60:I69 D71:I75 D77:I96" name="範囲1"/>
    <protectedRange sqref="M19:V96" name="範囲2"/>
  </protectedRanges>
  <mergeCells count="21">
    <mergeCell ref="K18:K19"/>
    <mergeCell ref="C12:H12"/>
    <mergeCell ref="C15:D15"/>
    <mergeCell ref="C17:D17"/>
    <mergeCell ref="C14:D14"/>
    <mergeCell ref="I18:J18"/>
    <mergeCell ref="C20:G20"/>
    <mergeCell ref="E15:H15"/>
    <mergeCell ref="E17:H17"/>
    <mergeCell ref="C13:D13"/>
    <mergeCell ref="E13:H13"/>
    <mergeCell ref="H18:H19"/>
    <mergeCell ref="C18:G18"/>
    <mergeCell ref="E14:H14"/>
    <mergeCell ref="D21:G21"/>
    <mergeCell ref="D97:G97"/>
    <mergeCell ref="D76:G76"/>
    <mergeCell ref="D59:G59"/>
    <mergeCell ref="D48:G48"/>
    <mergeCell ref="D42:G42"/>
    <mergeCell ref="D70:G70"/>
  </mergeCells>
  <phoneticPr fontId="5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in="2" max="10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9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9" width="10.25" style="38" customWidth="1"/>
    <col min="10" max="10" width="10.625" style="38"/>
    <col min="11" max="11" width="15.37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tr">
        <f>'代表者_明細(Ⅰ物品費）'!C2</f>
        <v>［記入要領］</v>
      </c>
    </row>
    <row r="3" spans="1:10" ht="12" x14ac:dyDescent="0.15">
      <c r="C3" s="280" t="str">
        <f>'代表者_明細(Ⅰ物品費）'!C3</f>
        <v>１．水色地/黄色地のセル</v>
      </c>
    </row>
    <row r="4" spans="1:10" ht="12" x14ac:dyDescent="0.15">
      <c r="C4" s="276" t="str">
        <f>'代表者_明細(Ⅰ物品費）'!C4</f>
        <v>　　・水色地のセルのみ必要事項を記入してください。</v>
      </c>
    </row>
    <row r="5" spans="1:10" ht="12" x14ac:dyDescent="0.15">
      <c r="C5" s="277" t="str">
        <f>'代表者_明細(Ⅰ物品費）'!C5</f>
        <v>　　・文字入力が不要なセルは空欄にしておいてください。</v>
      </c>
    </row>
    <row r="6" spans="1:10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56</v>
      </c>
      <c r="D12" s="427"/>
      <c r="E12" s="427"/>
      <c r="F12" s="427"/>
      <c r="G12" s="427"/>
      <c r="H12" s="427"/>
    </row>
    <row r="13" spans="1:10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</row>
    <row r="14" spans="1:10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</row>
    <row r="15" spans="1:10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</row>
    <row r="16" spans="1:10" ht="27" customHeight="1" x14ac:dyDescent="0.15">
      <c r="C16" s="243"/>
      <c r="D16" s="274" t="str">
        <f>一括契約【税込用】必要積算経費一覧表_当該年度!$B$18</f>
        <v>管理番号：</v>
      </c>
      <c r="E16" s="239" t="str">
        <f>IF(一括契約【税込用】必要積算経費一覧表_当該年度!$H$22&lt;&gt;0, 一括契約【税込用】必要積算経費一覧表_当該年度!$H$22," ")</f>
        <v xml:space="preserve"> </v>
      </c>
      <c r="F16" s="62"/>
      <c r="G16" s="62"/>
      <c r="H16" s="62"/>
      <c r="I16" s="60"/>
      <c r="J16" s="60"/>
    </row>
    <row r="17" spans="3:22" ht="27" customHeight="1" thickBot="1" x14ac:dyDescent="0.2">
      <c r="C17" s="429" t="str">
        <f>一括契約【税込用】必要積算経費一覧表_当該年度!$B$19</f>
        <v>代表研究者：</v>
      </c>
      <c r="D17" s="429"/>
      <c r="E17" s="421" t="str">
        <f>IF(一括契約【税込用】必要積算経費一覧表_当該年度!$F$22&lt;&gt;0, 一括契約【税込用】必要積算経費一覧表_当該年度!$F$22," ")</f>
        <v xml:space="preserve"> </v>
      </c>
      <c r="F17" s="421"/>
      <c r="G17" s="421"/>
      <c r="H17" s="421"/>
      <c r="I17" s="61"/>
      <c r="J17" s="61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140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23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8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81"/>
      <c r="F22" s="281"/>
      <c r="G22" s="282"/>
      <c r="H22" s="158"/>
      <c r="I22" s="164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5"/>
      <c r="H26" s="162"/>
      <c r="I26" s="164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5"/>
      <c r="H27" s="162"/>
      <c r="I27" s="164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5"/>
      <c r="H28" s="162"/>
      <c r="I28" s="164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5"/>
      <c r="H29" s="162"/>
      <c r="I29" s="164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5"/>
      <c r="H30" s="162"/>
      <c r="I30" s="164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5"/>
      <c r="H31" s="162"/>
      <c r="I31" s="164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5"/>
      <c r="H32" s="162"/>
      <c r="I32" s="164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5"/>
      <c r="H33" s="162"/>
      <c r="I33" s="164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5"/>
      <c r="H34" s="162"/>
      <c r="I34" s="164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5"/>
      <c r="H35" s="162"/>
      <c r="I35" s="164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thickBot="1" x14ac:dyDescent="0.2">
      <c r="C36" s="44"/>
      <c r="D36" s="165" t="s">
        <v>27</v>
      </c>
      <c r="E36" s="286"/>
      <c r="F36" s="286"/>
      <c r="G36" s="287"/>
      <c r="H36" s="166"/>
      <c r="I36" s="167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IFERROR(ROUNDDOWN(I37*一括契約【税込用】必要積算経費一覧表_当該年度!$F$70,0),0)</f>
        <v>0</v>
      </c>
      <c r="K37" s="88">
        <f>H37+I37</f>
        <v>0</v>
      </c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7" t="s">
        <v>3</v>
      </c>
      <c r="E38" s="281"/>
      <c r="F38" s="281"/>
      <c r="G38" s="288"/>
      <c r="H38" s="169"/>
      <c r="I38" s="164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4</v>
      </c>
      <c r="E39" s="283"/>
      <c r="F39" s="283"/>
      <c r="G39" s="285"/>
      <c r="H39" s="162"/>
      <c r="I39" s="164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5</v>
      </c>
      <c r="E40" s="283"/>
      <c r="F40" s="283"/>
      <c r="G40" s="285"/>
      <c r="H40" s="162"/>
      <c r="I40" s="164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59" t="s">
        <v>6</v>
      </c>
      <c r="E41" s="283"/>
      <c r="F41" s="283"/>
      <c r="G41" s="285"/>
      <c r="H41" s="162"/>
      <c r="I41" s="164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59" t="s">
        <v>7</v>
      </c>
      <c r="E42" s="283"/>
      <c r="F42" s="283"/>
      <c r="G42" s="285"/>
      <c r="H42" s="162"/>
      <c r="I42" s="164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9" t="s">
        <v>8</v>
      </c>
      <c r="E43" s="283"/>
      <c r="F43" s="283"/>
      <c r="G43" s="285"/>
      <c r="H43" s="162"/>
      <c r="I43" s="164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</v>
      </c>
      <c r="E44" s="283"/>
      <c r="F44" s="283"/>
      <c r="G44" s="285"/>
      <c r="H44" s="162"/>
      <c r="I44" s="164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10</v>
      </c>
      <c r="E45" s="283"/>
      <c r="F45" s="283"/>
      <c r="G45" s="285"/>
      <c r="H45" s="162"/>
      <c r="I45" s="164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11</v>
      </c>
      <c r="E46" s="283"/>
      <c r="F46" s="283"/>
      <c r="G46" s="285"/>
      <c r="H46" s="162"/>
      <c r="I46" s="164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12</v>
      </c>
      <c r="E47" s="283"/>
      <c r="F47" s="283"/>
      <c r="G47" s="285"/>
      <c r="H47" s="162"/>
      <c r="I47" s="164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23</v>
      </c>
      <c r="E48" s="283"/>
      <c r="F48" s="283"/>
      <c r="G48" s="285"/>
      <c r="H48" s="162"/>
      <c r="I48" s="164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24</v>
      </c>
      <c r="E49" s="283"/>
      <c r="F49" s="283"/>
      <c r="G49" s="285"/>
      <c r="H49" s="162"/>
      <c r="I49" s="164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25</v>
      </c>
      <c r="E50" s="283"/>
      <c r="F50" s="283"/>
      <c r="G50" s="285"/>
      <c r="H50" s="162"/>
      <c r="I50" s="164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26</v>
      </c>
      <c r="E51" s="283"/>
      <c r="F51" s="283"/>
      <c r="G51" s="285"/>
      <c r="H51" s="162"/>
      <c r="I51" s="164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27</v>
      </c>
      <c r="E52" s="283"/>
      <c r="F52" s="283"/>
      <c r="G52" s="285"/>
      <c r="H52" s="162"/>
      <c r="I52" s="164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34</v>
      </c>
      <c r="E53" s="283"/>
      <c r="F53" s="283"/>
      <c r="G53" s="285"/>
      <c r="H53" s="162"/>
      <c r="I53" s="164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35</v>
      </c>
      <c r="E54" s="283"/>
      <c r="F54" s="283"/>
      <c r="G54" s="285"/>
      <c r="H54" s="162"/>
      <c r="I54" s="164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36</v>
      </c>
      <c r="E55" s="283"/>
      <c r="F55" s="283"/>
      <c r="G55" s="285"/>
      <c r="H55" s="162"/>
      <c r="I55" s="164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37</v>
      </c>
      <c r="E56" s="283"/>
      <c r="F56" s="283"/>
      <c r="G56" s="285"/>
      <c r="H56" s="162"/>
      <c r="I56" s="164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thickBot="1" x14ac:dyDescent="0.2">
      <c r="C57" s="45"/>
      <c r="D57" s="170" t="s">
        <v>38</v>
      </c>
      <c r="E57" s="289"/>
      <c r="F57" s="289"/>
      <c r="G57" s="290"/>
      <c r="H57" s="171"/>
      <c r="I57" s="172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x14ac:dyDescent="0.15">
      <c r="D58" s="46"/>
    </row>
    <row r="59" spans="3:22" ht="20.100000000000001" customHeight="1" x14ac:dyDescent="0.15">
      <c r="D59" s="46"/>
    </row>
  </sheetData>
  <sheetProtection algorithmName="SHA-512" hashValue="cKwvlIOUHSGudv6wCBqxj57JejEWClGfId5HnxiRx+rEJCVqROFkN28lc6yjfvdSPvLyHeCEdkq1zF3Zm1/nyg==" saltValue="XJeAjrLA/m9JzJhNxX6QAw==" spinCount="100000" sheet="1" formatCells="0" formatRows="0" insertRows="0"/>
  <protectedRanges>
    <protectedRange sqref="M19:U57" name="範囲2"/>
    <protectedRange sqref="D22:I36 D38:I57" name="範囲1"/>
  </protectedRanges>
  <mergeCells count="16">
    <mergeCell ref="D21:G21"/>
    <mergeCell ref="D37:G37"/>
    <mergeCell ref="C20:G20"/>
    <mergeCell ref="K18:K19"/>
    <mergeCell ref="C12:H12"/>
    <mergeCell ref="C15:D15"/>
    <mergeCell ref="C17:D17"/>
    <mergeCell ref="C14:D14"/>
    <mergeCell ref="I18:J18"/>
    <mergeCell ref="C13:D13"/>
    <mergeCell ref="E13:H13"/>
    <mergeCell ref="H18:H19"/>
    <mergeCell ref="C18:G18"/>
    <mergeCell ref="E15:H15"/>
    <mergeCell ref="E14:H14"/>
    <mergeCell ref="E17:H17"/>
  </mergeCells>
  <phoneticPr fontId="5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9" width="10.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tr">
        <f>'代表者_明細(Ⅰ物品費）'!C2</f>
        <v>［記入要領］</v>
      </c>
    </row>
    <row r="3" spans="1:10" ht="12" x14ac:dyDescent="0.15">
      <c r="C3" s="280" t="str">
        <f>'代表者_明細(Ⅰ物品費）'!C3</f>
        <v>１．水色地/黄色地のセル</v>
      </c>
    </row>
    <row r="4" spans="1:10" ht="12" x14ac:dyDescent="0.15">
      <c r="C4" s="276" t="str">
        <f>'代表者_明細(Ⅰ物品費）'!C4</f>
        <v>　　・水色地のセルのみ必要事項を記入してください。</v>
      </c>
    </row>
    <row r="5" spans="1:10" ht="12" x14ac:dyDescent="0.15">
      <c r="C5" s="277" t="str">
        <f>'代表者_明細(Ⅰ物品費）'!C5</f>
        <v>　　・文字入力が不要なセルは空欄にしておいてください。</v>
      </c>
    </row>
    <row r="6" spans="1:10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57</v>
      </c>
      <c r="D12" s="427"/>
      <c r="E12" s="427"/>
      <c r="F12" s="427"/>
      <c r="G12" s="427"/>
      <c r="H12" s="427"/>
    </row>
    <row r="13" spans="1:10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</row>
    <row r="14" spans="1:10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</row>
    <row r="15" spans="1:10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</row>
    <row r="16" spans="1:10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IF(一括契約【税込用】必要積算経費一覧表_当該年度!$H$22&lt;&gt;0, 一括契約【税込用】必要積算経費一覧表_当該年度!$H$22," ")</f>
        <v xml:space="preserve"> </v>
      </c>
      <c r="F16" s="62"/>
      <c r="G16" s="62"/>
      <c r="H16" s="62"/>
      <c r="I16" s="60"/>
      <c r="J16" s="60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IF(一括契約【税込用】必要積算経費一覧表_当該年度!$F$22&lt;&gt;0, 一括契約【税込用】必要積算経費一覧表_当該年度!$F$22," ")</f>
        <v xml:space="preserve"> </v>
      </c>
      <c r="F17" s="421"/>
      <c r="G17" s="421"/>
      <c r="H17" s="421"/>
      <c r="I17" s="61"/>
      <c r="J17" s="61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140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23"/>
      <c r="H20" s="92">
        <f>H21+H42</f>
        <v>0</v>
      </c>
      <c r="I20" s="92">
        <f>I21+I42</f>
        <v>0</v>
      </c>
      <c r="J20" s="201">
        <f>J21+J42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8"/>
      <c r="H21" s="94">
        <f>SUM(H22:H41)</f>
        <v>0</v>
      </c>
      <c r="I21" s="200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34"/>
      <c r="I22" s="164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35"/>
      <c r="I23" s="164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35"/>
      <c r="I24" s="164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35"/>
      <c r="I25" s="164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35"/>
      <c r="I26" s="164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35"/>
      <c r="I27" s="164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35"/>
      <c r="I28" s="164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35"/>
      <c r="I29" s="164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35"/>
      <c r="I30" s="164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35"/>
      <c r="I31" s="164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35"/>
      <c r="I32" s="164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35"/>
      <c r="I33" s="164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35"/>
      <c r="I34" s="164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35"/>
      <c r="I35" s="164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35"/>
      <c r="I36" s="164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35"/>
      <c r="I37" s="164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35"/>
      <c r="I38" s="164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35"/>
      <c r="I39" s="164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35"/>
      <c r="I40" s="164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36"/>
      <c r="I41" s="167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4">
        <f>SUM(H43:H52)</f>
        <v>0</v>
      </c>
      <c r="I42" s="94">
        <f>SUM(I43:I52)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69"/>
      <c r="I43" s="164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62"/>
      <c r="I44" s="164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62"/>
      <c r="I45" s="164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62"/>
      <c r="I46" s="164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62"/>
      <c r="I47" s="164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62"/>
      <c r="I48" s="164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62"/>
      <c r="I49" s="164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62"/>
      <c r="I50" s="164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62"/>
      <c r="I51" s="164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71"/>
      <c r="I52" s="172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D53" s="46"/>
      <c r="E53" s="291"/>
      <c r="F53" s="291"/>
      <c r="G53" s="291"/>
    </row>
    <row r="54" spans="3:22" ht="20.100000000000001" customHeight="1" x14ac:dyDescent="0.15">
      <c r="D54" s="46"/>
      <c r="E54" s="291"/>
      <c r="F54" s="291"/>
      <c r="G54" s="291"/>
    </row>
    <row r="55" spans="3:22" ht="20.100000000000001" customHeight="1" x14ac:dyDescent="0.15">
      <c r="E55" s="291"/>
      <c r="F55" s="291"/>
      <c r="G55" s="291"/>
    </row>
    <row r="56" spans="3:22" ht="20.100000000000001" customHeight="1" x14ac:dyDescent="0.15">
      <c r="E56" s="291"/>
      <c r="F56" s="291"/>
      <c r="G56" s="291"/>
    </row>
    <row r="57" spans="3:22" ht="20.100000000000001" customHeight="1" x14ac:dyDescent="0.15">
      <c r="E57" s="291"/>
      <c r="F57" s="291"/>
      <c r="G57" s="291"/>
    </row>
  </sheetData>
  <sheetProtection algorithmName="SHA-512" hashValue="s4mmac9J8pMu9bOxErK4hJaexm/U3AY3SJq625u4oqB/cZOhdJe5PFhCeafGuR38gjv48j67KJLS4SLgg+v59Q==" saltValue="7RMqtjFeu68SQRw05do2gg==" spinCount="100000" sheet="1" formatCells="0" formatRows="0" insertRows="0"/>
  <protectedRanges>
    <protectedRange sqref="M19:V52" name="範囲2"/>
    <protectedRange sqref="D22:G41 I22:I41 D43:I52" name="範囲1"/>
  </protectedRanges>
  <mergeCells count="16">
    <mergeCell ref="D21:G21"/>
    <mergeCell ref="D42:G42"/>
    <mergeCell ref="C20:G20"/>
    <mergeCell ref="K18:K19"/>
    <mergeCell ref="C12:H12"/>
    <mergeCell ref="C15:D15"/>
    <mergeCell ref="C17:D17"/>
    <mergeCell ref="C14:D14"/>
    <mergeCell ref="I18:J18"/>
    <mergeCell ref="C13:D13"/>
    <mergeCell ref="E13:H13"/>
    <mergeCell ref="H18:H19"/>
    <mergeCell ref="C18:G18"/>
    <mergeCell ref="E15:H15"/>
    <mergeCell ref="E14:H14"/>
    <mergeCell ref="E17:H17"/>
  </mergeCells>
  <phoneticPr fontId="5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C9" sqref="C9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9" width="10.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tr">
        <f>'代表者_明細(Ⅰ物品費）'!C2</f>
        <v>［記入要領］</v>
      </c>
    </row>
    <row r="3" spans="1:10" ht="12" x14ac:dyDescent="0.15">
      <c r="C3" s="280" t="str">
        <f>'代表者_明細(Ⅰ物品費）'!C3</f>
        <v>１．水色地/黄色地のセル</v>
      </c>
    </row>
    <row r="4" spans="1:10" ht="12" x14ac:dyDescent="0.15">
      <c r="C4" s="276" t="str">
        <f>'代表者_明細(Ⅰ物品費）'!C4</f>
        <v>　　・水色地のセルのみ必要事項を記入してください。</v>
      </c>
    </row>
    <row r="5" spans="1:10" ht="12" x14ac:dyDescent="0.15">
      <c r="C5" s="277" t="str">
        <f>'代表者_明細(Ⅰ物品費）'!C5</f>
        <v>　　・文字入力が不要なセルは空欄にしておいてください。</v>
      </c>
    </row>
    <row r="6" spans="1:10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76</v>
      </c>
      <c r="D12" s="427"/>
      <c r="E12" s="427"/>
      <c r="F12" s="427"/>
      <c r="G12" s="427"/>
      <c r="H12" s="427"/>
    </row>
    <row r="13" spans="1:10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</row>
    <row r="14" spans="1:10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</row>
    <row r="15" spans="1:10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</row>
    <row r="16" spans="1:10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IF(一括契約【税込用】必要積算経費一覧表_当該年度!$H$22&lt;&gt;0, 一括契約【税込用】必要積算経費一覧表_当該年度!$H$22," ")</f>
        <v xml:space="preserve"> </v>
      </c>
      <c r="F16" s="62"/>
      <c r="G16" s="62"/>
      <c r="H16" s="62"/>
      <c r="I16" s="60"/>
      <c r="J16" s="60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IF(一括契約【税込用】必要積算経費一覧表_当該年度!$F$22&lt;&gt;0, 一括契約【税込用】必要積算経費一覧表_当該年度!$F$22," ")</f>
        <v xml:space="preserve"> </v>
      </c>
      <c r="F17" s="421"/>
      <c r="G17" s="421"/>
      <c r="H17" s="421"/>
      <c r="I17" s="61"/>
      <c r="J17" s="61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23"/>
      <c r="H20" s="92">
        <f>H21</f>
        <v>0</v>
      </c>
      <c r="I20" s="92">
        <f>I21</f>
        <v>0</v>
      </c>
      <c r="J20" s="199">
        <f>J21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8"/>
      <c r="H21" s="94">
        <f>SUM(H22:H51)</f>
        <v>0</v>
      </c>
      <c r="I21" s="98">
        <f>SUM(I22:I51)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64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64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64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64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64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64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64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64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64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64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64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64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64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64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64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64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66"/>
      <c r="I41" s="164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66"/>
      <c r="I42" s="164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66"/>
      <c r="I43" s="164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66"/>
      <c r="I44" s="164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66"/>
      <c r="I45" s="164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66"/>
      <c r="I46" s="164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66"/>
      <c r="I47" s="164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66"/>
      <c r="I48" s="164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66"/>
      <c r="I49" s="164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66"/>
      <c r="I50" s="164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71"/>
      <c r="I51" s="172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D52" s="46"/>
      <c r="E52" s="291"/>
      <c r="F52" s="291"/>
      <c r="G52" s="291"/>
    </row>
    <row r="53" spans="3:22" ht="20.100000000000001" customHeight="1" x14ac:dyDescent="0.15">
      <c r="D53" s="46"/>
      <c r="E53" s="291"/>
      <c r="F53" s="291"/>
      <c r="G53" s="291"/>
    </row>
    <row r="54" spans="3:22" ht="20.100000000000001" customHeight="1" x14ac:dyDescent="0.15">
      <c r="E54" s="291"/>
      <c r="F54" s="291"/>
      <c r="G54" s="291"/>
    </row>
    <row r="55" spans="3:22" ht="20.100000000000001" customHeight="1" x14ac:dyDescent="0.15">
      <c r="E55" s="291"/>
      <c r="F55" s="291"/>
      <c r="G55" s="291"/>
    </row>
    <row r="56" spans="3:22" ht="20.100000000000001" customHeight="1" x14ac:dyDescent="0.15">
      <c r="E56" s="291"/>
      <c r="F56" s="291"/>
      <c r="G56" s="291"/>
    </row>
    <row r="57" spans="3:22" ht="20.100000000000001" customHeight="1" x14ac:dyDescent="0.15">
      <c r="E57" s="291"/>
      <c r="F57" s="291"/>
      <c r="G57" s="291"/>
    </row>
  </sheetData>
  <sheetProtection algorithmName="SHA-512" hashValue="+/nsbWlq7mSWZZelWuqnjbUWRyWKo9i7tqoP4zdPvMKfX0MNGGSypl8C+/hlAkQeP28EqSZrWRGIBygFexBcJQ==" saltValue="x3kFNJ3cldBHoBsv05R6Gg==" spinCount="100000" sheet="1" formatCells="0" formatRows="0" insertRows="0"/>
  <protectedRanges>
    <protectedRange sqref="M19:V51" name="範囲2"/>
    <protectedRange sqref="D22:I51" name="範囲1"/>
  </protectedRanges>
  <mergeCells count="15">
    <mergeCell ref="K18:K19"/>
    <mergeCell ref="C12:H12"/>
    <mergeCell ref="C15:D15"/>
    <mergeCell ref="C17:D17"/>
    <mergeCell ref="C14:D14"/>
    <mergeCell ref="I18:J18"/>
    <mergeCell ref="D21:G21"/>
    <mergeCell ref="C13:D13"/>
    <mergeCell ref="E13:H13"/>
    <mergeCell ref="H18:H19"/>
    <mergeCell ref="C18:G18"/>
    <mergeCell ref="C20:G20"/>
    <mergeCell ref="E15:H15"/>
    <mergeCell ref="E14:H14"/>
    <mergeCell ref="E17:H17"/>
  </mergeCells>
  <phoneticPr fontId="5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8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C8" sqref="C8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9" width="10.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tr">
        <f>'代表者_明細(Ⅰ物品費）'!C2</f>
        <v>［記入要領］</v>
      </c>
    </row>
    <row r="3" spans="1:10" ht="12" x14ac:dyDescent="0.15">
      <c r="C3" s="280" t="str">
        <f>'代表者_明細(Ⅰ物品費）'!C3</f>
        <v>１．水色地/黄色地のセル</v>
      </c>
    </row>
    <row r="4" spans="1:10" ht="12" x14ac:dyDescent="0.15">
      <c r="C4" s="276" t="str">
        <f>'代表者_明細(Ⅰ物品費）'!C4</f>
        <v>　　・水色地のセルのみ必要事項を記入してください。</v>
      </c>
    </row>
    <row r="5" spans="1:10" ht="12" x14ac:dyDescent="0.15">
      <c r="C5" s="277" t="str">
        <f>'代表者_明細(Ⅰ物品費）'!C5</f>
        <v>　　・文字入力が不要なセルは空欄にしておいてください。</v>
      </c>
    </row>
    <row r="6" spans="1:10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77</v>
      </c>
      <c r="D12" s="427"/>
      <c r="E12" s="427"/>
      <c r="F12" s="427"/>
      <c r="G12" s="427"/>
      <c r="H12" s="427"/>
    </row>
    <row r="13" spans="1:10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</row>
    <row r="14" spans="1:10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</row>
    <row r="15" spans="1:10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</row>
    <row r="16" spans="1:10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IF(一括契約【税込用】必要積算経費一覧表_当該年度!$H$22&lt;&gt;0, 一括契約【税込用】必要積算経費一覧表_当該年度!$H$22," ")</f>
        <v xml:space="preserve"> </v>
      </c>
      <c r="F16" s="62"/>
      <c r="G16" s="62"/>
      <c r="H16" s="62"/>
      <c r="I16" s="60"/>
      <c r="J16" s="60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IF(一括契約【税込用】必要積算経費一覧表_当該年度!$F$22&lt;&gt;0, 一括契約【税込用】必要積算経費一覧表_当該年度!$F$22," ")</f>
        <v xml:space="preserve"> </v>
      </c>
      <c r="F17" s="421"/>
      <c r="G17" s="421"/>
      <c r="H17" s="421"/>
      <c r="I17" s="61"/>
      <c r="J17" s="1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143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94">
        <f>SUM(H22:H41)</f>
        <v>0</v>
      </c>
      <c r="I21" s="98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85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85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85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85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85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85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85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85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85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85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85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85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85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85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85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85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85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85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85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66"/>
      <c r="I41" s="186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7"/>
      <c r="H42" s="94">
        <f>SUM(H43:H47)</f>
        <v>0</v>
      </c>
      <c r="I42" s="94">
        <f>SUM(I43:I47)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69"/>
      <c r="I43" s="185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62"/>
      <c r="I44" s="185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62"/>
      <c r="I45" s="185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62"/>
      <c r="I46" s="185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66"/>
      <c r="I47" s="186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94">
        <f>SUM(H49:H58)</f>
        <v>0</v>
      </c>
      <c r="I48" s="94">
        <f>SUM(I49:I58)</f>
        <v>0</v>
      </c>
      <c r="J48" s="88">
        <f>IFERROR(ROUNDDOWN(I48*一括契約【税込用】必要積算経費一覧表_当該年度!$F$70,0),0)</f>
        <v>0</v>
      </c>
      <c r="K48" s="88">
        <f>H48+I48</f>
        <v>0</v>
      </c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69"/>
      <c r="I49" s="185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62"/>
      <c r="I50" s="185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62"/>
      <c r="I51" s="185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62"/>
      <c r="I52" s="185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62"/>
      <c r="I53" s="185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62"/>
      <c r="I54" s="185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62"/>
      <c r="I55" s="185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62"/>
      <c r="I56" s="185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62"/>
      <c r="I57" s="185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89"/>
      <c r="I58" s="190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8"/>
      <c r="H59" s="94">
        <f>SUM(H60:H69)</f>
        <v>0</v>
      </c>
      <c r="I59" s="94">
        <f>SUM(I60:I69)</f>
        <v>0</v>
      </c>
      <c r="J59" s="88">
        <f>IFERROR(ROUNDDOWN(I59*一括契約【税込用】必要積算経費一覧表_当該年度!$F$70,0),0)</f>
        <v>0</v>
      </c>
      <c r="K59" s="88">
        <f>H59+I59</f>
        <v>0</v>
      </c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69"/>
      <c r="I60" s="185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62"/>
      <c r="I61" s="185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62"/>
      <c r="I62" s="185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62"/>
      <c r="I63" s="185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62"/>
      <c r="I64" s="185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62"/>
      <c r="I65" s="185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62"/>
      <c r="I66" s="185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62"/>
      <c r="I67" s="185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62"/>
      <c r="I68" s="185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66"/>
      <c r="I69" s="186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8"/>
      <c r="H70" s="94">
        <f>SUM(H71:H75)</f>
        <v>0</v>
      </c>
      <c r="I70" s="94">
        <f>SUM(I71:I75)</f>
        <v>0</v>
      </c>
      <c r="J70" s="88">
        <f>IFERROR(ROUNDDOWN(I70*一括契約【税込用】必要積算経費一覧表_当該年度!$F$70,0),0)</f>
        <v>0</v>
      </c>
      <c r="K70" s="88">
        <f>H70+I70</f>
        <v>0</v>
      </c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69"/>
      <c r="I71" s="185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62"/>
      <c r="I72" s="185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62"/>
      <c r="I73" s="185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62"/>
      <c r="I74" s="185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66"/>
      <c r="I75" s="185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8"/>
      <c r="H76" s="94">
        <f>SUM(H77:H96)</f>
        <v>0</v>
      </c>
      <c r="I76" s="94">
        <f>SUM(I77:I96)</f>
        <v>0</v>
      </c>
      <c r="J76" s="88">
        <f>IFERROR(ROUNDDOWN(I76*一括契約【税込用】必要積算経費一覧表_当該年度!$F$70,0),0)</f>
        <v>0</v>
      </c>
      <c r="K76" s="88">
        <f>H76+I76</f>
        <v>0</v>
      </c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69"/>
      <c r="I77" s="164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69"/>
      <c r="I78" s="164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69"/>
      <c r="I79" s="164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69"/>
      <c r="I80" s="164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69"/>
      <c r="I81" s="164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69"/>
      <c r="I82" s="164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69"/>
      <c r="I83" s="164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69"/>
      <c r="I84" s="164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69"/>
      <c r="I85" s="164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69"/>
      <c r="I86" s="164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69"/>
      <c r="I87" s="164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69"/>
      <c r="I88" s="164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69"/>
      <c r="I89" s="164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69"/>
      <c r="I90" s="164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69"/>
      <c r="I91" s="164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69"/>
      <c r="I92" s="164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62"/>
      <c r="I93" s="164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62"/>
      <c r="I94" s="164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62"/>
      <c r="I95" s="164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233"/>
      <c r="D96" s="165" t="s">
        <v>38</v>
      </c>
      <c r="E96" s="175"/>
      <c r="F96" s="175"/>
      <c r="G96" s="191"/>
      <c r="H96" s="189"/>
      <c r="I96" s="195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  <row r="97" spans="3:11" ht="20.100000000000001" customHeight="1" thickBot="1" x14ac:dyDescent="0.2">
      <c r="C97" s="234"/>
      <c r="D97" s="445" t="str">
        <f>一括契約【税込用】必要積算経費一覧表_当該年度!$D$61</f>
        <v>７　消費税相当額</v>
      </c>
      <c r="E97" s="446"/>
      <c r="F97" s="446"/>
      <c r="G97" s="446"/>
      <c r="H97" s="106"/>
      <c r="I97" s="107"/>
      <c r="J97" s="95">
        <f>'税込者３_明細（Ⅰ物品費）'!$J$20+'税込者３_明細（Ⅱ人件費・謝金）'!$J$20+'税込者３_明細（Ⅲ旅費）'!$J$20+$J$20</f>
        <v>0</v>
      </c>
      <c r="K97" s="95">
        <f>J97</f>
        <v>0</v>
      </c>
    </row>
    <row r="98" spans="3:11" ht="20.100000000000001" customHeight="1" x14ac:dyDescent="0.15">
      <c r="D98" s="46"/>
    </row>
  </sheetData>
  <sheetProtection algorithmName="SHA-512" hashValue="VWWVZotN+CgogoOp6MEYFVJl4F29A8y2E3F6BABkVdYyunhKUfAOqa07EeQyhvCAxcjUlmKryGaR6rBL+HclPQ==" saltValue="DzapMj1P55ZbmmyPpoR/Bw==" spinCount="100000" sheet="1" formatCells="0" formatRows="0" insertRows="0"/>
  <protectedRanges>
    <protectedRange sqref="M19:V96" name="範囲2"/>
    <protectedRange sqref="D22:I41 D43:I47 D49:I58 D60:I69 D71:I75 D77:I96" name="範囲1"/>
  </protectedRanges>
  <mergeCells count="21">
    <mergeCell ref="C12:H12"/>
    <mergeCell ref="C15:D15"/>
    <mergeCell ref="C17:D17"/>
    <mergeCell ref="C14:D14"/>
    <mergeCell ref="D97:G97"/>
    <mergeCell ref="D76:G76"/>
    <mergeCell ref="D70:G70"/>
    <mergeCell ref="D59:G59"/>
    <mergeCell ref="H18:H19"/>
    <mergeCell ref="C20:G20"/>
    <mergeCell ref="C18:G18"/>
    <mergeCell ref="D48:G48"/>
    <mergeCell ref="D42:G42"/>
    <mergeCell ref="D21:G21"/>
    <mergeCell ref="I18:J18"/>
    <mergeCell ref="K18:K19"/>
    <mergeCell ref="C13:D13"/>
    <mergeCell ref="E14:H14"/>
    <mergeCell ref="E17:H17"/>
    <mergeCell ref="E13:H13"/>
    <mergeCell ref="E15:H15"/>
  </mergeCells>
  <phoneticPr fontId="5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in="2" max="10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9" defaultRowHeight="20.100000000000001" customHeight="1" x14ac:dyDescent="0.15"/>
  <cols>
    <col min="1" max="1" width="10.75" style="132" customWidth="1"/>
    <col min="2" max="2" width="4.5" style="132" customWidth="1"/>
    <col min="3" max="3" width="10.625" style="133" customWidth="1"/>
    <col min="4" max="4" width="7" style="133" customWidth="1"/>
    <col min="5" max="5" width="50.625" style="133" customWidth="1"/>
    <col min="6" max="6" width="8.625" style="133" customWidth="1"/>
    <col min="7" max="7" width="28" style="133" customWidth="1"/>
    <col min="8" max="10" width="10.625" style="133" customWidth="1"/>
    <col min="11" max="11" width="15.5" style="133" customWidth="1"/>
    <col min="12" max="16384" width="9" style="133"/>
  </cols>
  <sheetData>
    <row r="1" spans="1:23" s="132" customFormat="1" ht="20.100000000000001" customHeight="1" x14ac:dyDescent="0.15">
      <c r="A1" t="str">
        <f>一括契約【税込用】必要積算経費一覧表_当該年度!A1</f>
        <v>様式1-1-2（税込）（29-1)</v>
      </c>
    </row>
    <row r="2" spans="1:23" s="132" customFormat="1" ht="13.5" x14ac:dyDescent="0.15">
      <c r="A2"/>
      <c r="C2" s="276" t="str">
        <f>'代表者_明細(Ⅰ物品費）'!C2</f>
        <v>［記入要領］</v>
      </c>
    </row>
    <row r="3" spans="1:23" s="132" customFormat="1" ht="12" x14ac:dyDescent="0.15">
      <c r="C3" s="280" t="str">
        <f>'代表者_明細(Ⅰ物品費）'!C3</f>
        <v>１．水色地/黄色地のセル</v>
      </c>
    </row>
    <row r="4" spans="1:23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100000000000001" customHeight="1" x14ac:dyDescent="0.15">
      <c r="C12" s="426" t="s">
        <v>56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58"/>
      <c r="J13" s="5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58"/>
      <c r="J14" s="5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58"/>
      <c r="J15" s="5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IF(一括契約【税込用】必要積算経費一覧表_当該年度!$H$23&lt;&gt;0, 一括契約【税込用】必要積算経費一覧表_当該年度!$H$23," ")</f>
        <v xml:space="preserve"> </v>
      </c>
      <c r="F16" s="62"/>
      <c r="G16" s="62"/>
      <c r="H16" s="62"/>
      <c r="I16" s="58"/>
      <c r="J16" s="5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3:23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IF(一括契約【税込用】必要積算経費一覧表_当該年度!$F$23&lt;&gt;0, 一括契約【税込用】必要積算経費一覧表_当該年度!$F$23," ")</f>
        <v xml:space="preserve"> </v>
      </c>
      <c r="F17" s="421"/>
      <c r="G17" s="421"/>
      <c r="H17" s="421"/>
      <c r="I17" s="59"/>
      <c r="J17" s="5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3:23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3:23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155</v>
      </c>
      <c r="J19" s="111" t="s">
        <v>156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  <c r="W19" s="38"/>
    </row>
    <row r="20" spans="3:23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23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38"/>
    </row>
    <row r="21" spans="3:23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8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38"/>
    </row>
    <row r="22" spans="3:23" ht="20.100000000000001" customHeight="1" x14ac:dyDescent="0.15">
      <c r="C22" s="43"/>
      <c r="D22" s="157" t="s">
        <v>157</v>
      </c>
      <c r="E22" s="281"/>
      <c r="F22" s="281"/>
      <c r="G22" s="282"/>
      <c r="H22" s="158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38"/>
    </row>
    <row r="23" spans="3:23" ht="20.100000000000001" customHeight="1" x14ac:dyDescent="0.15">
      <c r="C23" s="43"/>
      <c r="D23" s="159" t="s">
        <v>158</v>
      </c>
      <c r="E23" s="283"/>
      <c r="F23" s="283"/>
      <c r="G23" s="284"/>
      <c r="H23" s="162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38"/>
    </row>
    <row r="24" spans="3:23" ht="20.100000000000001" customHeight="1" x14ac:dyDescent="0.15">
      <c r="C24" s="43"/>
      <c r="D24" s="159" t="s">
        <v>159</v>
      </c>
      <c r="E24" s="283"/>
      <c r="F24" s="283"/>
      <c r="G24" s="284"/>
      <c r="H24" s="162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38"/>
    </row>
    <row r="25" spans="3:23" ht="20.100000000000001" customHeight="1" x14ac:dyDescent="0.15">
      <c r="C25" s="43"/>
      <c r="D25" s="159" t="s">
        <v>160</v>
      </c>
      <c r="E25" s="283"/>
      <c r="F25" s="283"/>
      <c r="G25" s="284"/>
      <c r="H25" s="162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38"/>
    </row>
    <row r="26" spans="3:23" ht="20.100000000000001" customHeight="1" x14ac:dyDescent="0.15">
      <c r="C26" s="43"/>
      <c r="D26" s="159" t="s">
        <v>161</v>
      </c>
      <c r="E26" s="283"/>
      <c r="F26" s="283"/>
      <c r="G26" s="285"/>
      <c r="H26" s="162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38"/>
    </row>
    <row r="27" spans="3:23" ht="20.100000000000001" customHeight="1" x14ac:dyDescent="0.15">
      <c r="C27" s="43"/>
      <c r="D27" s="159" t="s">
        <v>162</v>
      </c>
      <c r="E27" s="283"/>
      <c r="F27" s="283"/>
      <c r="G27" s="285"/>
      <c r="H27" s="162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38"/>
    </row>
    <row r="28" spans="3:23" ht="20.100000000000001" customHeight="1" x14ac:dyDescent="0.15">
      <c r="C28" s="43"/>
      <c r="D28" s="159" t="s">
        <v>163</v>
      </c>
      <c r="E28" s="283"/>
      <c r="F28" s="283"/>
      <c r="G28" s="285"/>
      <c r="H28" s="162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38"/>
    </row>
    <row r="29" spans="3:23" ht="20.100000000000001" customHeight="1" x14ac:dyDescent="0.15">
      <c r="C29" s="43"/>
      <c r="D29" s="159" t="s">
        <v>164</v>
      </c>
      <c r="E29" s="283"/>
      <c r="F29" s="283"/>
      <c r="G29" s="285"/>
      <c r="H29" s="162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38"/>
    </row>
    <row r="30" spans="3:23" ht="20.100000000000001" customHeight="1" x14ac:dyDescent="0.15">
      <c r="C30" s="43"/>
      <c r="D30" s="159" t="s">
        <v>165</v>
      </c>
      <c r="E30" s="283"/>
      <c r="F30" s="283"/>
      <c r="G30" s="285"/>
      <c r="H30" s="162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38"/>
    </row>
    <row r="31" spans="3:23" ht="20.100000000000001" customHeight="1" x14ac:dyDescent="0.15">
      <c r="C31" s="43"/>
      <c r="D31" s="159" t="s">
        <v>166</v>
      </c>
      <c r="E31" s="283"/>
      <c r="F31" s="283"/>
      <c r="G31" s="285"/>
      <c r="H31" s="162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38"/>
    </row>
    <row r="32" spans="3:23" ht="20.100000000000001" customHeight="1" x14ac:dyDescent="0.15">
      <c r="C32" s="43"/>
      <c r="D32" s="159" t="s">
        <v>167</v>
      </c>
      <c r="E32" s="283"/>
      <c r="F32" s="283"/>
      <c r="G32" s="285"/>
      <c r="H32" s="162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38"/>
    </row>
    <row r="33" spans="3:23" ht="20.100000000000001" customHeight="1" x14ac:dyDescent="0.15">
      <c r="C33" s="43"/>
      <c r="D33" s="159" t="s">
        <v>168</v>
      </c>
      <c r="E33" s="283"/>
      <c r="F33" s="283"/>
      <c r="G33" s="285"/>
      <c r="H33" s="162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38"/>
    </row>
    <row r="34" spans="3:23" ht="20.100000000000001" customHeight="1" x14ac:dyDescent="0.15">
      <c r="C34" s="43"/>
      <c r="D34" s="159" t="s">
        <v>169</v>
      </c>
      <c r="E34" s="283"/>
      <c r="F34" s="283"/>
      <c r="G34" s="285"/>
      <c r="H34" s="162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38"/>
    </row>
    <row r="35" spans="3:23" ht="20.100000000000001" customHeight="1" x14ac:dyDescent="0.15">
      <c r="C35" s="43"/>
      <c r="D35" s="159" t="s">
        <v>170</v>
      </c>
      <c r="E35" s="283"/>
      <c r="F35" s="283"/>
      <c r="G35" s="285"/>
      <c r="H35" s="162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38"/>
    </row>
    <row r="36" spans="3:23" ht="20.100000000000001" customHeight="1" thickBot="1" x14ac:dyDescent="0.2">
      <c r="C36" s="44"/>
      <c r="D36" s="165" t="s">
        <v>171</v>
      </c>
      <c r="E36" s="286"/>
      <c r="F36" s="286"/>
      <c r="G36" s="287"/>
      <c r="H36" s="166"/>
      <c r="I36" s="167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38"/>
    </row>
    <row r="37" spans="3:23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IFERROR(ROUNDDOWN(I37*一括契約【税込用】必要積算経費一覧表_当該年度!$F$70,0),0)</f>
        <v>0</v>
      </c>
      <c r="K37" s="88">
        <f>H37+I37</f>
        <v>0</v>
      </c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38"/>
    </row>
    <row r="38" spans="3:23" ht="20.100000000000001" customHeight="1" x14ac:dyDescent="0.15">
      <c r="C38" s="43"/>
      <c r="D38" s="157" t="s">
        <v>157</v>
      </c>
      <c r="E38" s="281"/>
      <c r="F38" s="281"/>
      <c r="G38" s="288"/>
      <c r="H38" s="169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38"/>
    </row>
    <row r="39" spans="3:23" ht="20.100000000000001" customHeight="1" x14ac:dyDescent="0.15">
      <c r="C39" s="43"/>
      <c r="D39" s="159" t="s">
        <v>158</v>
      </c>
      <c r="E39" s="283"/>
      <c r="F39" s="283"/>
      <c r="G39" s="285"/>
      <c r="H39" s="162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38"/>
    </row>
    <row r="40" spans="3:23" ht="20.100000000000001" customHeight="1" x14ac:dyDescent="0.15">
      <c r="C40" s="43"/>
      <c r="D40" s="159" t="s">
        <v>159</v>
      </c>
      <c r="E40" s="283"/>
      <c r="F40" s="283"/>
      <c r="G40" s="285"/>
      <c r="H40" s="162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38"/>
    </row>
    <row r="41" spans="3:23" ht="20.100000000000001" customHeight="1" x14ac:dyDescent="0.15">
      <c r="C41" s="43"/>
      <c r="D41" s="159" t="s">
        <v>160</v>
      </c>
      <c r="E41" s="283"/>
      <c r="F41" s="283"/>
      <c r="G41" s="285"/>
      <c r="H41" s="162"/>
      <c r="I41" s="164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38"/>
    </row>
    <row r="42" spans="3:23" ht="20.100000000000001" customHeight="1" x14ac:dyDescent="0.15">
      <c r="C42" s="43"/>
      <c r="D42" s="159" t="s">
        <v>161</v>
      </c>
      <c r="E42" s="283"/>
      <c r="F42" s="283"/>
      <c r="G42" s="285"/>
      <c r="H42" s="162"/>
      <c r="I42" s="164"/>
      <c r="J42" s="38"/>
      <c r="K42" s="38"/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38"/>
    </row>
    <row r="43" spans="3:23" ht="20.100000000000001" customHeight="1" x14ac:dyDescent="0.15">
      <c r="C43" s="43"/>
      <c r="D43" s="159" t="s">
        <v>162</v>
      </c>
      <c r="E43" s="283"/>
      <c r="F43" s="283"/>
      <c r="G43" s="285"/>
      <c r="H43" s="162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38"/>
    </row>
    <row r="44" spans="3:23" ht="20.100000000000001" customHeight="1" x14ac:dyDescent="0.15">
      <c r="C44" s="43"/>
      <c r="D44" s="159" t="s">
        <v>163</v>
      </c>
      <c r="E44" s="283"/>
      <c r="F44" s="283"/>
      <c r="G44" s="285"/>
      <c r="H44" s="162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38"/>
    </row>
    <row r="45" spans="3:23" ht="20.100000000000001" customHeight="1" x14ac:dyDescent="0.15">
      <c r="C45" s="43"/>
      <c r="D45" s="159" t="s">
        <v>164</v>
      </c>
      <c r="E45" s="283"/>
      <c r="F45" s="283"/>
      <c r="G45" s="285"/>
      <c r="H45" s="162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38"/>
    </row>
    <row r="46" spans="3:23" ht="20.100000000000001" customHeight="1" x14ac:dyDescent="0.15">
      <c r="C46" s="43"/>
      <c r="D46" s="159" t="s">
        <v>165</v>
      </c>
      <c r="E46" s="283"/>
      <c r="F46" s="283"/>
      <c r="G46" s="285"/>
      <c r="H46" s="162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38"/>
    </row>
    <row r="47" spans="3:23" ht="20.100000000000001" customHeight="1" x14ac:dyDescent="0.15">
      <c r="C47" s="43"/>
      <c r="D47" s="159" t="s">
        <v>166</v>
      </c>
      <c r="E47" s="283"/>
      <c r="F47" s="283"/>
      <c r="G47" s="285"/>
      <c r="H47" s="162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38"/>
    </row>
    <row r="48" spans="3:23" ht="20.100000000000001" customHeight="1" x14ac:dyDescent="0.15">
      <c r="C48" s="43"/>
      <c r="D48" s="159" t="s">
        <v>167</v>
      </c>
      <c r="E48" s="283"/>
      <c r="F48" s="283"/>
      <c r="G48" s="285"/>
      <c r="H48" s="162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38"/>
    </row>
    <row r="49" spans="3:23" ht="20.100000000000001" customHeight="1" x14ac:dyDescent="0.15">
      <c r="C49" s="43"/>
      <c r="D49" s="159" t="s">
        <v>168</v>
      </c>
      <c r="E49" s="283"/>
      <c r="F49" s="283"/>
      <c r="G49" s="285"/>
      <c r="H49" s="162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38"/>
    </row>
    <row r="50" spans="3:23" ht="20.100000000000001" customHeight="1" x14ac:dyDescent="0.15">
      <c r="C50" s="43"/>
      <c r="D50" s="159" t="s">
        <v>169</v>
      </c>
      <c r="E50" s="283"/>
      <c r="F50" s="283"/>
      <c r="G50" s="285"/>
      <c r="H50" s="162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38"/>
    </row>
    <row r="51" spans="3:23" ht="20.100000000000001" customHeight="1" x14ac:dyDescent="0.15">
      <c r="C51" s="43"/>
      <c r="D51" s="159" t="s">
        <v>170</v>
      </c>
      <c r="E51" s="283"/>
      <c r="F51" s="283"/>
      <c r="G51" s="285"/>
      <c r="H51" s="162"/>
      <c r="I51" s="164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38"/>
    </row>
    <row r="52" spans="3:23" ht="20.100000000000001" customHeight="1" x14ac:dyDescent="0.15">
      <c r="C52" s="43"/>
      <c r="D52" s="159" t="s">
        <v>171</v>
      </c>
      <c r="E52" s="283"/>
      <c r="F52" s="283"/>
      <c r="G52" s="285"/>
      <c r="H52" s="162"/>
      <c r="I52" s="164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38"/>
    </row>
    <row r="53" spans="3:23" ht="20.100000000000001" customHeight="1" x14ac:dyDescent="0.15">
      <c r="C53" s="43"/>
      <c r="D53" s="159" t="s">
        <v>172</v>
      </c>
      <c r="E53" s="283"/>
      <c r="F53" s="283"/>
      <c r="G53" s="285"/>
      <c r="H53" s="162"/>
      <c r="I53" s="164"/>
      <c r="J53" s="38"/>
      <c r="K53" s="38"/>
      <c r="L53" s="3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38"/>
    </row>
    <row r="54" spans="3:23" ht="20.100000000000001" customHeight="1" x14ac:dyDescent="0.15">
      <c r="C54" s="43"/>
      <c r="D54" s="159" t="s">
        <v>173</v>
      </c>
      <c r="E54" s="283"/>
      <c r="F54" s="283"/>
      <c r="G54" s="285"/>
      <c r="H54" s="162"/>
      <c r="I54" s="164"/>
      <c r="J54" s="38"/>
      <c r="K54" s="38"/>
      <c r="L54" s="3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38"/>
    </row>
    <row r="55" spans="3:23" ht="20.100000000000001" customHeight="1" x14ac:dyDescent="0.15">
      <c r="C55" s="43"/>
      <c r="D55" s="159" t="s">
        <v>174</v>
      </c>
      <c r="E55" s="283"/>
      <c r="F55" s="283"/>
      <c r="G55" s="285"/>
      <c r="H55" s="162"/>
      <c r="I55" s="164"/>
      <c r="J55" s="38"/>
      <c r="K55" s="38"/>
      <c r="L55" s="3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38"/>
    </row>
    <row r="56" spans="3:23" ht="20.100000000000001" customHeight="1" x14ac:dyDescent="0.15">
      <c r="C56" s="43"/>
      <c r="D56" s="159" t="s">
        <v>175</v>
      </c>
      <c r="E56" s="283"/>
      <c r="F56" s="283"/>
      <c r="G56" s="285"/>
      <c r="H56" s="162"/>
      <c r="I56" s="164"/>
      <c r="J56" s="38"/>
      <c r="K56" s="38"/>
      <c r="L56" s="3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38"/>
    </row>
    <row r="57" spans="3:23" ht="20.100000000000001" customHeight="1" thickBot="1" x14ac:dyDescent="0.2">
      <c r="C57" s="45"/>
      <c r="D57" s="170" t="s">
        <v>176</v>
      </c>
      <c r="E57" s="289"/>
      <c r="F57" s="289"/>
      <c r="G57" s="290"/>
      <c r="H57" s="171"/>
      <c r="I57" s="172"/>
      <c r="J57" s="38"/>
      <c r="K57" s="38"/>
      <c r="L57" s="3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38"/>
    </row>
  </sheetData>
  <sheetProtection algorithmName="SHA-512" hashValue="h5JT+D+9e/gXHZkUR6relAsRtFfT9SygCeVGULX3D6CfiKLVzYYcxKjyyNES1meI3PDHuKeZfbUAGNPOfNnEQQ==" saltValue="OFwayy6gbmOdbkfOoiiWig==" spinCount="100000" sheet="1" formatCells="0" formatRows="0" insertRows="0"/>
  <protectedRanges>
    <protectedRange sqref="M19:V57" name="範囲2"/>
    <protectedRange sqref="D22:I36 D38:I57" name="範囲1"/>
  </protectedRanges>
  <mergeCells count="16">
    <mergeCell ref="I18:J18"/>
    <mergeCell ref="K18:K19"/>
    <mergeCell ref="C20:G20"/>
    <mergeCell ref="D21:G21"/>
    <mergeCell ref="D37:G37"/>
    <mergeCell ref="C18:G18"/>
    <mergeCell ref="H18:H19"/>
    <mergeCell ref="C15:D15"/>
    <mergeCell ref="E15:H15"/>
    <mergeCell ref="C17:D17"/>
    <mergeCell ref="E17:H17"/>
    <mergeCell ref="C12:H12"/>
    <mergeCell ref="C13:D13"/>
    <mergeCell ref="E13:H13"/>
    <mergeCell ref="C14:D14"/>
    <mergeCell ref="E14:H14"/>
  </mergeCells>
  <phoneticPr fontId="2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57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IF(一括契約【税込用】必要積算経費一覧表_当該年度!$H$23&lt;&gt;0, 一括契約【税込用】必要積算経費一覧表_当該年度!$H$23,"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IF(一括契約【税込用】必要積算経費一覧表_当該年度!$F$23&lt;&gt;0, 一括契約【税込用】必要積算経費一覧表_当該年度!$F$23," ")</f>
        <v xml:space="preserve"> </v>
      </c>
      <c r="F17" s="421"/>
      <c r="G17" s="421"/>
      <c r="H17" s="421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23"/>
      <c r="H20" s="92">
        <f>H21+H42</f>
        <v>0</v>
      </c>
      <c r="I20" s="92">
        <f>I21+I42</f>
        <v>0</v>
      </c>
      <c r="J20" s="201">
        <f>J21+J42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8"/>
      <c r="H21" s="94">
        <f>SUM(H22:H41)</f>
        <v>0</v>
      </c>
      <c r="I21" s="200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34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35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35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35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35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35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35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35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35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35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35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35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35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35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35"/>
      <c r="I36" s="164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35"/>
      <c r="I37" s="164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35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35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35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36"/>
      <c r="I41" s="167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4">
        <f>SUM(H43:H52)</f>
        <v>0</v>
      </c>
      <c r="I42" s="94">
        <f>SUM(I43:I52)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69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62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62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62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62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62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62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62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62"/>
      <c r="I51" s="164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71"/>
      <c r="I52" s="172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E53" s="307"/>
      <c r="F53" s="307"/>
      <c r="G53" s="307"/>
    </row>
    <row r="54" spans="3:22" ht="20.100000000000001" customHeight="1" x14ac:dyDescent="0.15">
      <c r="E54" s="307"/>
      <c r="F54" s="307"/>
      <c r="G54" s="307"/>
    </row>
    <row r="55" spans="3:22" ht="20.100000000000001" customHeight="1" x14ac:dyDescent="0.15">
      <c r="E55" s="307"/>
      <c r="F55" s="307"/>
      <c r="G55" s="307"/>
    </row>
    <row r="56" spans="3:22" ht="20.100000000000001" customHeight="1" x14ac:dyDescent="0.15">
      <c r="E56" s="307"/>
      <c r="F56" s="307"/>
      <c r="G56" s="307"/>
    </row>
    <row r="57" spans="3:22" ht="20.100000000000001" customHeight="1" x14ac:dyDescent="0.15">
      <c r="E57" s="307"/>
      <c r="F57" s="307"/>
      <c r="G57" s="307"/>
    </row>
  </sheetData>
  <sheetProtection algorithmName="SHA-512" hashValue="WawC2i4efP1cS+WflFyuQByWwNf+AMTanGWSwSqvDeZcSjTReqgQbFA0jPlBFpedtTujWr39cmqOfpe658FM0Q==" saltValue="7GCOSpzF8NmwWOjUWFZ9cQ==" spinCount="100000" sheet="1" formatCells="0" formatRows="0" insertRows="0"/>
  <protectedRanges>
    <protectedRange sqref="M19:V52" name="範囲2"/>
    <protectedRange sqref="D22:G41 I22:I41 D43:I52" name="範囲1"/>
  </protectedRanges>
  <mergeCells count="16">
    <mergeCell ref="I18:J18"/>
    <mergeCell ref="K18:K19"/>
    <mergeCell ref="C20:G20"/>
    <mergeCell ref="D21:G21"/>
    <mergeCell ref="D42:G42"/>
    <mergeCell ref="C18:G18"/>
    <mergeCell ref="H18:H19"/>
    <mergeCell ref="C15:D15"/>
    <mergeCell ref="E15:H15"/>
    <mergeCell ref="C17:D17"/>
    <mergeCell ref="E17:H17"/>
    <mergeCell ref="C12:H12"/>
    <mergeCell ref="C13:D13"/>
    <mergeCell ref="E13:H13"/>
    <mergeCell ref="C14:D14"/>
    <mergeCell ref="E14:H14"/>
  </mergeCells>
  <phoneticPr fontId="2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9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">
        <v>177</v>
      </c>
    </row>
    <row r="3" spans="1:10" ht="12" x14ac:dyDescent="0.15">
      <c r="C3" s="280" t="s">
        <v>252</v>
      </c>
    </row>
    <row r="4" spans="1:10" ht="12" x14ac:dyDescent="0.15">
      <c r="C4" s="277" t="s">
        <v>247</v>
      </c>
    </row>
    <row r="5" spans="1:10" ht="12" x14ac:dyDescent="0.15">
      <c r="C5" s="277" t="s">
        <v>248</v>
      </c>
    </row>
    <row r="6" spans="1:10" ht="12" x14ac:dyDescent="0.15">
      <c r="C6" s="276" t="s">
        <v>253</v>
      </c>
    </row>
    <row r="7" spans="1:10" ht="12" x14ac:dyDescent="0.15">
      <c r="C7" s="276" t="s">
        <v>254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56</v>
      </c>
      <c r="D12" s="427"/>
      <c r="E12" s="427"/>
      <c r="F12" s="427"/>
      <c r="G12" s="427"/>
      <c r="H12" s="427"/>
    </row>
    <row r="13" spans="1:10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58"/>
      <c r="J13" s="58"/>
    </row>
    <row r="14" spans="1:10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58"/>
      <c r="J14" s="58"/>
    </row>
    <row r="15" spans="1:10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58"/>
      <c r="J15" s="58"/>
    </row>
    <row r="16" spans="1:10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IF(一括契約【税込用】必要積算経費一覧表_当該年度!$H$19&lt;&gt;0, 一括契約【税込用】必要積算経費一覧表_当該年度!$H$19," ")</f>
        <v xml:space="preserve"> </v>
      </c>
      <c r="F16" s="62"/>
      <c r="G16" s="62"/>
      <c r="H16" s="62"/>
      <c r="I16" s="58"/>
      <c r="J16" s="58"/>
    </row>
    <row r="17" spans="3:22" ht="27" customHeight="1" thickBot="1" x14ac:dyDescent="0.2">
      <c r="C17" s="429" t="str">
        <f>一括契約【税込用】必要積算経費一覧表_当該年度!$B$19</f>
        <v>代表研究者：</v>
      </c>
      <c r="D17" s="429"/>
      <c r="E17" s="421" t="str">
        <f>IF(一括契約【税込用】必要積算経費一覧表_当該年度!$F$19&lt;&gt;0, 一括契約【税込用】必要積算経費一覧表_当該年度!$F$19," ")</f>
        <v xml:space="preserve"> </v>
      </c>
      <c r="F17" s="421"/>
      <c r="G17" s="421"/>
      <c r="H17" s="421"/>
      <c r="I17" s="59"/>
      <c r="J17" s="59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</row>
    <row r="19" spans="3:22" ht="20.100000000000001" customHeight="1" thickBot="1" x14ac:dyDescent="0.2">
      <c r="C19" s="39" t="s">
        <v>0</v>
      </c>
      <c r="D19" s="40" t="s">
        <v>1</v>
      </c>
      <c r="E19" s="41" t="s">
        <v>2</v>
      </c>
      <c r="F19" s="328" t="s">
        <v>238</v>
      </c>
      <c r="G19" s="42" t="s">
        <v>255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23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8"/>
      <c r="H21" s="93">
        <f>SUM(H22:H36)</f>
        <v>0</v>
      </c>
      <c r="I21" s="93">
        <f>SUM(I22:I36)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81"/>
      <c r="F22" s="281"/>
      <c r="G22" s="282"/>
      <c r="H22" s="158"/>
      <c r="I22" s="164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5"/>
      <c r="H26" s="162"/>
      <c r="I26" s="164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5"/>
      <c r="H27" s="162"/>
      <c r="I27" s="164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91</v>
      </c>
      <c r="E28" s="283"/>
      <c r="F28" s="283"/>
      <c r="G28" s="285"/>
      <c r="H28" s="162"/>
      <c r="I28" s="164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92</v>
      </c>
      <c r="E29" s="283"/>
      <c r="F29" s="283"/>
      <c r="G29" s="285"/>
      <c r="H29" s="162"/>
      <c r="I29" s="164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5"/>
      <c r="H30" s="162"/>
      <c r="I30" s="164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5"/>
      <c r="H31" s="162"/>
      <c r="I31" s="164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5"/>
      <c r="H32" s="162"/>
      <c r="I32" s="164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5"/>
      <c r="H33" s="162"/>
      <c r="I33" s="164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5"/>
      <c r="H34" s="162"/>
      <c r="I34" s="164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5"/>
      <c r="H35" s="162"/>
      <c r="I35" s="164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thickBot="1" x14ac:dyDescent="0.2">
      <c r="C36" s="44"/>
      <c r="D36" s="165" t="s">
        <v>27</v>
      </c>
      <c r="E36" s="286"/>
      <c r="F36" s="286"/>
      <c r="G36" s="287"/>
      <c r="H36" s="166"/>
      <c r="I36" s="167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IFERROR(ROUNDDOWN(I37*一括契約【税込用】必要積算経費一覧表_当該年度!$F$70,0),0)</f>
        <v>0</v>
      </c>
      <c r="K37" s="88">
        <f>H37+I37</f>
        <v>0</v>
      </c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7" t="s">
        <v>3</v>
      </c>
      <c r="E38" s="281"/>
      <c r="F38" s="281"/>
      <c r="G38" s="288"/>
      <c r="H38" s="169"/>
      <c r="I38" s="164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4</v>
      </c>
      <c r="E39" s="283"/>
      <c r="F39" s="283"/>
      <c r="G39" s="285"/>
      <c r="H39" s="162"/>
      <c r="I39" s="164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5</v>
      </c>
      <c r="E40" s="283"/>
      <c r="F40" s="283"/>
      <c r="G40" s="285"/>
      <c r="H40" s="162"/>
      <c r="I40" s="164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59" t="s">
        <v>6</v>
      </c>
      <c r="E41" s="283"/>
      <c r="F41" s="283"/>
      <c r="G41" s="285"/>
      <c r="H41" s="162"/>
      <c r="I41" s="164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59" t="s">
        <v>7</v>
      </c>
      <c r="E42" s="283"/>
      <c r="F42" s="283"/>
      <c r="G42" s="285"/>
      <c r="H42" s="162"/>
      <c r="I42" s="164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9" t="s">
        <v>8</v>
      </c>
      <c r="E43" s="283"/>
      <c r="F43" s="283"/>
      <c r="G43" s="285"/>
      <c r="H43" s="162"/>
      <c r="I43" s="164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</v>
      </c>
      <c r="E44" s="283"/>
      <c r="F44" s="283"/>
      <c r="G44" s="285"/>
      <c r="H44" s="162"/>
      <c r="I44" s="164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10</v>
      </c>
      <c r="E45" s="283"/>
      <c r="F45" s="283"/>
      <c r="G45" s="285"/>
      <c r="H45" s="162"/>
      <c r="I45" s="164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11</v>
      </c>
      <c r="E46" s="283"/>
      <c r="F46" s="283"/>
      <c r="G46" s="285"/>
      <c r="H46" s="162"/>
      <c r="I46" s="164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12</v>
      </c>
      <c r="E47" s="283"/>
      <c r="F47" s="283"/>
      <c r="G47" s="285"/>
      <c r="H47" s="162"/>
      <c r="I47" s="164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23</v>
      </c>
      <c r="E48" s="283"/>
      <c r="F48" s="283"/>
      <c r="G48" s="285"/>
      <c r="H48" s="162"/>
      <c r="I48" s="164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24</v>
      </c>
      <c r="E49" s="283"/>
      <c r="F49" s="283"/>
      <c r="G49" s="285"/>
      <c r="H49" s="162"/>
      <c r="I49" s="164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25</v>
      </c>
      <c r="E50" s="283"/>
      <c r="F50" s="283"/>
      <c r="G50" s="285"/>
      <c r="H50" s="162"/>
      <c r="I50" s="164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26</v>
      </c>
      <c r="E51" s="283"/>
      <c r="F51" s="283"/>
      <c r="G51" s="285"/>
      <c r="H51" s="162"/>
      <c r="I51" s="164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27</v>
      </c>
      <c r="E52" s="283"/>
      <c r="F52" s="283"/>
      <c r="G52" s="285"/>
      <c r="H52" s="162"/>
      <c r="I52" s="164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34</v>
      </c>
      <c r="E53" s="283"/>
      <c r="F53" s="283"/>
      <c r="G53" s="285"/>
      <c r="H53" s="162"/>
      <c r="I53" s="164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35</v>
      </c>
      <c r="E54" s="283"/>
      <c r="F54" s="283"/>
      <c r="G54" s="285"/>
      <c r="H54" s="162"/>
      <c r="I54" s="164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36</v>
      </c>
      <c r="E55" s="283"/>
      <c r="F55" s="283"/>
      <c r="G55" s="285"/>
      <c r="H55" s="162"/>
      <c r="I55" s="164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37</v>
      </c>
      <c r="E56" s="283"/>
      <c r="F56" s="283"/>
      <c r="G56" s="285"/>
      <c r="H56" s="162"/>
      <c r="I56" s="164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thickBot="1" x14ac:dyDescent="0.2">
      <c r="C57" s="45"/>
      <c r="D57" s="170" t="s">
        <v>38</v>
      </c>
      <c r="E57" s="289"/>
      <c r="F57" s="289"/>
      <c r="G57" s="290"/>
      <c r="H57" s="171"/>
      <c r="I57" s="172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x14ac:dyDescent="0.15">
      <c r="D58" s="46"/>
    </row>
    <row r="59" spans="3:22" ht="20.100000000000001" customHeight="1" x14ac:dyDescent="0.15">
      <c r="D59" s="46"/>
    </row>
  </sheetData>
  <sheetProtection algorithmName="SHA-512" hashValue="WKfu9ASFwK5ybEempuwKoZgbdE9t1VorFe/PG6ZRe5TZjLk8KwLkIWkfbnm0NqNqBaRoLigcgilyiAk7WCyRXA==" saltValue="5WVsTMYLLxTrWbCTZZUIMQ==" spinCount="100000" sheet="1" formatCells="0" formatRows="0" insertRows="0"/>
  <protectedRanges>
    <protectedRange sqref="D22:I36 D38:I57" name="範囲1"/>
    <protectedRange sqref="M19:V57" name="範囲2"/>
  </protectedRanges>
  <mergeCells count="16">
    <mergeCell ref="K18:K19"/>
    <mergeCell ref="C12:H12"/>
    <mergeCell ref="C15:D15"/>
    <mergeCell ref="C17:D17"/>
    <mergeCell ref="I18:J18"/>
    <mergeCell ref="C14:D14"/>
    <mergeCell ref="C13:D13"/>
    <mergeCell ref="H18:H19"/>
    <mergeCell ref="C18:G18"/>
    <mergeCell ref="D37:G37"/>
    <mergeCell ref="E13:H13"/>
    <mergeCell ref="E15:H15"/>
    <mergeCell ref="E14:H14"/>
    <mergeCell ref="E17:H17"/>
    <mergeCell ref="C20:G20"/>
    <mergeCell ref="D21:G21"/>
  </mergeCells>
  <phoneticPr fontId="5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76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IF(一括契約【税込用】必要積算経費一覧表_当該年度!$H$23&lt;&gt;0, 一括契約【税込用】必要積算経費一覧表_当該年度!$H$23,"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IF(一括契約【税込用】必要積算経費一覧表_当該年度!$F$23&lt;&gt;0, 一括契約【税込用】必要積算経費一覧表_当該年度!$F$23," ")</f>
        <v xml:space="preserve"> </v>
      </c>
      <c r="F17" s="421"/>
      <c r="G17" s="421"/>
      <c r="H17" s="421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23"/>
      <c r="H20" s="92">
        <f>H21</f>
        <v>0</v>
      </c>
      <c r="I20" s="92">
        <f>I21</f>
        <v>0</v>
      </c>
      <c r="J20" s="199">
        <f>J21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8"/>
      <c r="H21" s="94">
        <f>SUM(H22:H51)</f>
        <v>0</v>
      </c>
      <c r="I21" s="98">
        <f>SUM(I22:I51)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64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64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66"/>
      <c r="I41" s="164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66"/>
      <c r="I42" s="164"/>
      <c r="J42" s="38"/>
      <c r="K42" s="38"/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66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66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66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66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66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66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66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66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71"/>
      <c r="I51" s="172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E52" s="307"/>
      <c r="F52" s="307"/>
      <c r="G52" s="307"/>
    </row>
    <row r="53" spans="3:22" ht="20.100000000000001" customHeight="1" x14ac:dyDescent="0.15">
      <c r="E53" s="307"/>
      <c r="F53" s="307"/>
      <c r="G53" s="307"/>
    </row>
    <row r="54" spans="3:22" ht="20.100000000000001" customHeight="1" x14ac:dyDescent="0.15">
      <c r="E54" s="307"/>
      <c r="F54" s="307"/>
      <c r="G54" s="307"/>
    </row>
    <row r="55" spans="3:22" ht="20.100000000000001" customHeight="1" x14ac:dyDescent="0.15">
      <c r="E55" s="307"/>
      <c r="F55" s="307"/>
      <c r="G55" s="307"/>
    </row>
    <row r="56" spans="3:22" ht="20.100000000000001" customHeight="1" x14ac:dyDescent="0.15">
      <c r="E56" s="307"/>
      <c r="F56" s="307"/>
      <c r="G56" s="307"/>
    </row>
    <row r="57" spans="3:22" ht="20.100000000000001" customHeight="1" x14ac:dyDescent="0.15">
      <c r="E57" s="307"/>
      <c r="F57" s="307"/>
      <c r="G57" s="307"/>
    </row>
  </sheetData>
  <sheetProtection algorithmName="SHA-512" hashValue="laYwmsAI1n3sY83GYfBI6YJRZzQH6UBVj277vrbKx5hgraRtGgPAWtec78UAuYfmAN65jRDQUYWVaDPTNgvzhQ==" saltValue="/uVTiNzaYoE/RixnQ+H69w==" spinCount="100000" sheet="1" formatCells="0" formatRows="0" insertRows="0"/>
  <protectedRanges>
    <protectedRange sqref="M19:V51" name="範囲2"/>
    <protectedRange sqref="D22:I51" name="範囲1"/>
  </protectedRanges>
  <mergeCells count="15">
    <mergeCell ref="I18:J18"/>
    <mergeCell ref="K18:K19"/>
    <mergeCell ref="C20:G20"/>
    <mergeCell ref="D21:G21"/>
    <mergeCell ref="C15:D15"/>
    <mergeCell ref="E15:H15"/>
    <mergeCell ref="C17:D17"/>
    <mergeCell ref="E17:H17"/>
    <mergeCell ref="C18:G18"/>
    <mergeCell ref="H18:H19"/>
    <mergeCell ref="C12:H12"/>
    <mergeCell ref="C13:D13"/>
    <mergeCell ref="E13:H13"/>
    <mergeCell ref="C14:D14"/>
    <mergeCell ref="E14:H14"/>
  </mergeCells>
  <phoneticPr fontId="2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77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IF(一括契約【税込用】必要積算経費一覧表_当該年度!$H$23&lt;&gt;0, 一括契約【税込用】必要積算経費一覧表_当該年度!$H$23,"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IF(一括契約【税込用】必要積算経費一覧表_当該年度!$F$23&lt;&gt;0, 一括契約【税込用】必要積算経費一覧表_当該年度!$F$23," ")</f>
        <v xml:space="preserve"> </v>
      </c>
      <c r="F17" s="421"/>
      <c r="G17" s="421"/>
      <c r="H17" s="421"/>
      <c r="I17" s="61"/>
      <c r="J17" s="1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94">
        <f>SUM(H22:H41)</f>
        <v>0</v>
      </c>
      <c r="I21" s="98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85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85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85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85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85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85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85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85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85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85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85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85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85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85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85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85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85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85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85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66"/>
      <c r="I41" s="186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7"/>
      <c r="H42" s="94">
        <f>SUM(H43:H47)</f>
        <v>0</v>
      </c>
      <c r="I42" s="94">
        <f>SUM(I43:I47)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69"/>
      <c r="I43" s="185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62"/>
      <c r="I44" s="185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62"/>
      <c r="I45" s="185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62"/>
      <c r="I46" s="185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66"/>
      <c r="I47" s="186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94">
        <f>SUM(H49:H58)</f>
        <v>0</v>
      </c>
      <c r="I48" s="94">
        <f>SUM(I49:I58)</f>
        <v>0</v>
      </c>
      <c r="J48" s="88">
        <f>IFERROR(ROUNDDOWN(I48*一括契約【税込用】必要積算経費一覧表_当該年度!$F$70,0),0)</f>
        <v>0</v>
      </c>
      <c r="K48" s="88">
        <f>H48+I48</f>
        <v>0</v>
      </c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69"/>
      <c r="I49" s="185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62"/>
      <c r="I50" s="185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62"/>
      <c r="I51" s="185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62"/>
      <c r="I52" s="185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62"/>
      <c r="I53" s="185"/>
      <c r="J53" s="38"/>
      <c r="K53" s="38"/>
      <c r="L53" s="3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62"/>
      <c r="I54" s="185"/>
      <c r="J54" s="38"/>
      <c r="K54" s="38"/>
      <c r="L54" s="3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62"/>
      <c r="I55" s="185"/>
      <c r="J55" s="38"/>
      <c r="K55" s="38"/>
      <c r="L55" s="3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62"/>
      <c r="I56" s="185"/>
      <c r="J56" s="38"/>
      <c r="K56" s="38"/>
      <c r="L56" s="3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62"/>
      <c r="I57" s="185"/>
      <c r="J57" s="38"/>
      <c r="K57" s="38"/>
      <c r="L57" s="3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89"/>
      <c r="I58" s="190"/>
      <c r="J58" s="38"/>
      <c r="K58" s="38"/>
      <c r="L58" s="3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8"/>
      <c r="H59" s="94">
        <f>SUM(H60:H69)</f>
        <v>0</v>
      </c>
      <c r="I59" s="94">
        <f>SUM(I60:I69)</f>
        <v>0</v>
      </c>
      <c r="J59" s="88">
        <f>IFERROR(ROUNDDOWN(I59*一括契約【税込用】必要積算経費一覧表_当該年度!$F$70,0),0)</f>
        <v>0</v>
      </c>
      <c r="K59" s="88">
        <f>H59+I59</f>
        <v>0</v>
      </c>
      <c r="L59" s="3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69"/>
      <c r="I60" s="185"/>
      <c r="J60" s="38"/>
      <c r="K60" s="38"/>
      <c r="L60" s="3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62"/>
      <c r="I61" s="185"/>
      <c r="J61" s="38"/>
      <c r="K61" s="38"/>
      <c r="L61" s="3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62"/>
      <c r="I62" s="185"/>
      <c r="J62" s="38"/>
      <c r="K62" s="38"/>
      <c r="L62" s="3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62"/>
      <c r="I63" s="185"/>
      <c r="J63" s="38"/>
      <c r="K63" s="38"/>
      <c r="L63" s="3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62"/>
      <c r="I64" s="185"/>
      <c r="J64" s="38"/>
      <c r="K64" s="38"/>
      <c r="L64" s="3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62"/>
      <c r="I65" s="185"/>
      <c r="J65" s="38"/>
      <c r="K65" s="38"/>
      <c r="L65" s="3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62"/>
      <c r="I66" s="185"/>
      <c r="J66" s="38"/>
      <c r="K66" s="38"/>
      <c r="L66" s="3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62"/>
      <c r="I67" s="185"/>
      <c r="J67" s="38"/>
      <c r="K67" s="38"/>
      <c r="L67" s="3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62"/>
      <c r="I68" s="185"/>
      <c r="J68" s="38"/>
      <c r="K68" s="38"/>
      <c r="L68" s="3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66"/>
      <c r="I69" s="186"/>
      <c r="J69" s="38"/>
      <c r="K69" s="38"/>
      <c r="L69" s="3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8"/>
      <c r="H70" s="94">
        <f>SUM(H71:H75)</f>
        <v>0</v>
      </c>
      <c r="I70" s="94">
        <f>SUM(I71:I75)</f>
        <v>0</v>
      </c>
      <c r="J70" s="88">
        <f>IFERROR(ROUNDDOWN(I70*一括契約【税込用】必要積算経費一覧表_当該年度!$F$70,0),0)</f>
        <v>0</v>
      </c>
      <c r="K70" s="88">
        <f>H70+I70</f>
        <v>0</v>
      </c>
      <c r="L70" s="3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69"/>
      <c r="I71" s="185"/>
      <c r="J71" s="38"/>
      <c r="K71" s="38"/>
      <c r="L71" s="3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62"/>
      <c r="I72" s="185"/>
      <c r="J72" s="38"/>
      <c r="K72" s="38"/>
      <c r="L72" s="3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62"/>
      <c r="I73" s="185"/>
      <c r="J73" s="38"/>
      <c r="K73" s="38"/>
      <c r="L73" s="3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62"/>
      <c r="I74" s="185"/>
      <c r="J74" s="38"/>
      <c r="K74" s="38"/>
      <c r="L74" s="3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66"/>
      <c r="I75" s="185"/>
      <c r="J75" s="38"/>
      <c r="K75" s="38"/>
      <c r="L75" s="3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8"/>
      <c r="H76" s="94">
        <f>SUM(H77:H96)</f>
        <v>0</v>
      </c>
      <c r="I76" s="94">
        <f>SUM(I77:I96)</f>
        <v>0</v>
      </c>
      <c r="J76" s="88">
        <f>IFERROR(ROUNDDOWN(I76*一括契約【税込用】必要積算経費一覧表_当該年度!$F$70,0),0)</f>
        <v>0</v>
      </c>
      <c r="K76" s="88">
        <f>H76+I76</f>
        <v>0</v>
      </c>
      <c r="L76" s="3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69"/>
      <c r="I77" s="164"/>
      <c r="J77" s="38"/>
      <c r="K77" s="38"/>
      <c r="L77" s="3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69"/>
      <c r="I78" s="164"/>
      <c r="J78" s="38"/>
      <c r="K78" s="38"/>
      <c r="L78" s="3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69"/>
      <c r="I79" s="164"/>
      <c r="J79" s="38"/>
      <c r="K79" s="38"/>
      <c r="L79" s="3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69"/>
      <c r="I80" s="164"/>
      <c r="J80" s="38"/>
      <c r="K80" s="38"/>
      <c r="L80" s="3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69"/>
      <c r="I81" s="164"/>
      <c r="J81" s="38"/>
      <c r="K81" s="38"/>
      <c r="L81" s="3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69"/>
      <c r="I82" s="164"/>
      <c r="J82" s="38"/>
      <c r="K82" s="38"/>
      <c r="L82" s="3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69"/>
      <c r="I83" s="164"/>
      <c r="J83" s="38"/>
      <c r="K83" s="38"/>
      <c r="L83" s="3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69"/>
      <c r="I84" s="164"/>
      <c r="J84" s="38"/>
      <c r="K84" s="38"/>
      <c r="L84" s="3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69"/>
      <c r="I85" s="164"/>
      <c r="J85" s="38"/>
      <c r="K85" s="38"/>
      <c r="L85" s="3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69"/>
      <c r="I86" s="164"/>
      <c r="J86" s="38"/>
      <c r="K86" s="38"/>
      <c r="L86" s="3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69"/>
      <c r="I87" s="164"/>
      <c r="J87" s="38"/>
      <c r="K87" s="38"/>
      <c r="L87" s="3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69"/>
      <c r="I88" s="164"/>
      <c r="J88" s="38"/>
      <c r="K88" s="38"/>
      <c r="L88" s="3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69"/>
      <c r="I89" s="164"/>
      <c r="J89" s="38"/>
      <c r="K89" s="38"/>
      <c r="L89" s="3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69"/>
      <c r="I90" s="164"/>
      <c r="J90" s="38"/>
      <c r="K90" s="38"/>
      <c r="L90" s="3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69"/>
      <c r="I91" s="164"/>
      <c r="J91" s="38"/>
      <c r="K91" s="38"/>
      <c r="L91" s="3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69"/>
      <c r="I92" s="164"/>
      <c r="J92" s="38"/>
      <c r="K92" s="38"/>
      <c r="L92" s="3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62"/>
      <c r="I93" s="164"/>
      <c r="J93" s="38"/>
      <c r="K93" s="38"/>
      <c r="L93" s="3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62"/>
      <c r="I94" s="164"/>
      <c r="J94" s="38"/>
      <c r="K94" s="38"/>
      <c r="L94" s="3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62"/>
      <c r="I95" s="164"/>
      <c r="J95" s="38"/>
      <c r="K95" s="38"/>
      <c r="L95" s="3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233"/>
      <c r="D96" s="165" t="s">
        <v>38</v>
      </c>
      <c r="E96" s="175"/>
      <c r="F96" s="175"/>
      <c r="G96" s="191"/>
      <c r="H96" s="189"/>
      <c r="I96" s="195"/>
      <c r="J96" s="38"/>
      <c r="K96" s="38"/>
      <c r="L96" s="3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  <row r="97" spans="3:22" ht="20.100000000000001" customHeight="1" thickBot="1" x14ac:dyDescent="0.2">
      <c r="C97" s="234"/>
      <c r="D97" s="445" t="str">
        <f>一括契約【税込用】必要積算経費一覧表_当該年度!$D$61</f>
        <v>７　消費税相当額</v>
      </c>
      <c r="E97" s="446"/>
      <c r="F97" s="446"/>
      <c r="G97" s="446"/>
      <c r="H97" s="106"/>
      <c r="I97" s="107"/>
      <c r="J97" s="95">
        <f>'税込者４_明細（Ⅰ物品費）'!$J$20+'税込者４_明細（Ⅱ人件費・謝金）'!$J$20+'税込者４_明細（Ⅲ旅費）'!$J$20+$J$20</f>
        <v>0</v>
      </c>
      <c r="K97" s="95">
        <f>J97</f>
        <v>0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</sheetData>
  <sheetProtection algorithmName="SHA-512" hashValue="ZPLV0cnOUDvHkUYMfzWA58XCyD/xqLyCvbULrs/+7UbjXL48wIo8JN8JdXP2ZY7etGHY+zd5D3Y2Hj364/pvvA==" saltValue="laQDvEucrm2gfGN0jeoaqw==" spinCount="100000" sheet="1" formatCells="0" formatRows="0" insertRows="0"/>
  <protectedRanges>
    <protectedRange sqref="M19:V96" name="範囲2"/>
    <protectedRange sqref="D22:I41 D43:I47 D49:I58 D60:I69 D71:I75 D77:I96" name="範囲1"/>
  </protectedRanges>
  <mergeCells count="21">
    <mergeCell ref="K18:K19"/>
    <mergeCell ref="C20:G20"/>
    <mergeCell ref="D21:G21"/>
    <mergeCell ref="D42:G42"/>
    <mergeCell ref="D48:G48"/>
    <mergeCell ref="D59:G59"/>
    <mergeCell ref="D70:G70"/>
    <mergeCell ref="D76:G76"/>
    <mergeCell ref="D97:G97"/>
    <mergeCell ref="I18:J18"/>
    <mergeCell ref="C15:D15"/>
    <mergeCell ref="E15:H15"/>
    <mergeCell ref="C17:D17"/>
    <mergeCell ref="E17:H17"/>
    <mergeCell ref="C18:G18"/>
    <mergeCell ref="H18:H19"/>
    <mergeCell ref="C12:H12"/>
    <mergeCell ref="C13:D13"/>
    <mergeCell ref="E13:H13"/>
    <mergeCell ref="C14:D14"/>
    <mergeCell ref="E14:H14"/>
  </mergeCells>
  <phoneticPr fontId="2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9" defaultRowHeight="20.100000000000001" customHeight="1" x14ac:dyDescent="0.15"/>
  <cols>
    <col min="1" max="1" width="10.75" style="132" customWidth="1"/>
    <col min="2" max="2" width="4.5" style="132" customWidth="1"/>
    <col min="3" max="3" width="10.625" style="133" customWidth="1"/>
    <col min="4" max="4" width="7" style="133" customWidth="1"/>
    <col min="5" max="5" width="50.625" style="133" customWidth="1"/>
    <col min="6" max="6" width="8.625" style="133" customWidth="1"/>
    <col min="7" max="7" width="28" style="133" customWidth="1"/>
    <col min="8" max="10" width="10.625" style="133" customWidth="1"/>
    <col min="11" max="11" width="15.5" style="133" customWidth="1"/>
    <col min="12" max="16384" width="9" style="133"/>
  </cols>
  <sheetData>
    <row r="1" spans="1:23" s="132" customFormat="1" ht="20.100000000000001" customHeight="1" x14ac:dyDescent="0.15">
      <c r="A1" t="str">
        <f>一括契約【税込用】必要積算経費一覧表_当該年度!A1</f>
        <v>様式1-1-2（税込）（29-1)</v>
      </c>
    </row>
    <row r="2" spans="1:23" s="132" customFormat="1" ht="13.5" x14ac:dyDescent="0.15">
      <c r="A2"/>
      <c r="C2" s="276" t="str">
        <f>'代表者_明細(Ⅰ物品費）'!C2</f>
        <v>［記入要領］</v>
      </c>
    </row>
    <row r="3" spans="1:23" s="132" customFormat="1" ht="12" x14ac:dyDescent="0.15">
      <c r="C3" s="280" t="str">
        <f>'代表者_明細(Ⅰ物品費）'!C3</f>
        <v>１．水色地/黄色地のセル</v>
      </c>
    </row>
    <row r="4" spans="1:23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100000000000001" customHeight="1" x14ac:dyDescent="0.15">
      <c r="C12" s="426" t="s">
        <v>56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58"/>
      <c r="J13" s="5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58"/>
      <c r="J14" s="5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58"/>
      <c r="J15" s="5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IF(一括契約【税込用】必要積算経費一覧表_当該年度!$H$24&lt;&gt;0, 一括契約【税込用】必要積算経費一覧表_当該年度!$H$24," ")</f>
        <v xml:space="preserve"> </v>
      </c>
      <c r="F16" s="62"/>
      <c r="G16" s="62"/>
      <c r="H16" s="62"/>
      <c r="I16" s="58"/>
      <c r="J16" s="5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3:23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IF(一括契約【税込用】必要積算経費一覧表_当該年度!$F$24&lt;&gt;0, 一括契約【税込用】必要積算経費一覧表_当該年度!$F$24," ")</f>
        <v xml:space="preserve"> </v>
      </c>
      <c r="F17" s="421"/>
      <c r="G17" s="421"/>
      <c r="H17" s="421"/>
      <c r="I17" s="59"/>
      <c r="J17" s="5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3:23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3:23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  <c r="W19" s="38"/>
    </row>
    <row r="20" spans="3:23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23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38"/>
    </row>
    <row r="21" spans="3:23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8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38"/>
    </row>
    <row r="22" spans="3:23" ht="20.100000000000001" customHeight="1" x14ac:dyDescent="0.15">
      <c r="C22" s="43"/>
      <c r="D22" s="157" t="s">
        <v>3</v>
      </c>
      <c r="E22" s="281"/>
      <c r="F22" s="281"/>
      <c r="G22" s="282"/>
      <c r="H22" s="158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38"/>
    </row>
    <row r="23" spans="3:23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38"/>
    </row>
    <row r="24" spans="3:23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38"/>
    </row>
    <row r="25" spans="3:23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38"/>
    </row>
    <row r="26" spans="3:23" ht="20.100000000000001" customHeight="1" x14ac:dyDescent="0.15">
      <c r="C26" s="43"/>
      <c r="D26" s="159" t="s">
        <v>7</v>
      </c>
      <c r="E26" s="283"/>
      <c r="F26" s="283"/>
      <c r="G26" s="285"/>
      <c r="H26" s="162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38"/>
    </row>
    <row r="27" spans="3:23" ht="20.100000000000001" customHeight="1" x14ac:dyDescent="0.15">
      <c r="C27" s="43"/>
      <c r="D27" s="159" t="s">
        <v>8</v>
      </c>
      <c r="E27" s="283"/>
      <c r="F27" s="283"/>
      <c r="G27" s="285"/>
      <c r="H27" s="162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38"/>
    </row>
    <row r="28" spans="3:23" ht="20.100000000000001" customHeight="1" x14ac:dyDescent="0.15">
      <c r="C28" s="43"/>
      <c r="D28" s="159" t="s">
        <v>9</v>
      </c>
      <c r="E28" s="283"/>
      <c r="F28" s="283"/>
      <c r="G28" s="285"/>
      <c r="H28" s="162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38"/>
    </row>
    <row r="29" spans="3:23" ht="20.100000000000001" customHeight="1" x14ac:dyDescent="0.15">
      <c r="C29" s="43"/>
      <c r="D29" s="159" t="s">
        <v>10</v>
      </c>
      <c r="E29" s="283"/>
      <c r="F29" s="283"/>
      <c r="G29" s="285"/>
      <c r="H29" s="162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38"/>
    </row>
    <row r="30" spans="3:23" ht="20.100000000000001" customHeight="1" x14ac:dyDescent="0.15">
      <c r="C30" s="43"/>
      <c r="D30" s="159" t="s">
        <v>11</v>
      </c>
      <c r="E30" s="283"/>
      <c r="F30" s="283"/>
      <c r="G30" s="285"/>
      <c r="H30" s="162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38"/>
    </row>
    <row r="31" spans="3:23" ht="20.100000000000001" customHeight="1" x14ac:dyDescent="0.15">
      <c r="C31" s="43"/>
      <c r="D31" s="159" t="s">
        <v>12</v>
      </c>
      <c r="E31" s="283"/>
      <c r="F31" s="283"/>
      <c r="G31" s="285"/>
      <c r="H31" s="162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38"/>
    </row>
    <row r="32" spans="3:23" ht="20.100000000000001" customHeight="1" x14ac:dyDescent="0.15">
      <c r="C32" s="43"/>
      <c r="D32" s="159" t="s">
        <v>23</v>
      </c>
      <c r="E32" s="283"/>
      <c r="F32" s="283"/>
      <c r="G32" s="285"/>
      <c r="H32" s="162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38"/>
    </row>
    <row r="33" spans="3:23" ht="20.100000000000001" customHeight="1" x14ac:dyDescent="0.15">
      <c r="C33" s="43"/>
      <c r="D33" s="159" t="s">
        <v>24</v>
      </c>
      <c r="E33" s="283"/>
      <c r="F33" s="283"/>
      <c r="G33" s="285"/>
      <c r="H33" s="162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38"/>
    </row>
    <row r="34" spans="3:23" ht="20.100000000000001" customHeight="1" x14ac:dyDescent="0.15">
      <c r="C34" s="43"/>
      <c r="D34" s="159" t="s">
        <v>25</v>
      </c>
      <c r="E34" s="283"/>
      <c r="F34" s="283"/>
      <c r="G34" s="285"/>
      <c r="H34" s="162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38"/>
    </row>
    <row r="35" spans="3:23" ht="20.100000000000001" customHeight="1" x14ac:dyDescent="0.15">
      <c r="C35" s="43"/>
      <c r="D35" s="159" t="s">
        <v>26</v>
      </c>
      <c r="E35" s="283"/>
      <c r="F35" s="283"/>
      <c r="G35" s="285"/>
      <c r="H35" s="162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38"/>
    </row>
    <row r="36" spans="3:23" ht="20.100000000000001" customHeight="1" thickBot="1" x14ac:dyDescent="0.2">
      <c r="C36" s="44"/>
      <c r="D36" s="165" t="s">
        <v>27</v>
      </c>
      <c r="E36" s="286"/>
      <c r="F36" s="286"/>
      <c r="G36" s="287"/>
      <c r="H36" s="166"/>
      <c r="I36" s="167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38"/>
    </row>
    <row r="37" spans="3:23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IFERROR(ROUNDDOWN(I37*一括契約【税込用】必要積算経費一覧表_当該年度!$F$70,0),0)</f>
        <v>0</v>
      </c>
      <c r="K37" s="88">
        <f>H37+I37</f>
        <v>0</v>
      </c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38"/>
    </row>
    <row r="38" spans="3:23" ht="20.100000000000001" customHeight="1" x14ac:dyDescent="0.15">
      <c r="C38" s="43"/>
      <c r="D38" s="157" t="s">
        <v>3</v>
      </c>
      <c r="E38" s="281"/>
      <c r="F38" s="281"/>
      <c r="G38" s="288"/>
      <c r="H38" s="169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38"/>
    </row>
    <row r="39" spans="3:23" ht="20.100000000000001" customHeight="1" x14ac:dyDescent="0.15">
      <c r="C39" s="43"/>
      <c r="D39" s="159" t="s">
        <v>4</v>
      </c>
      <c r="E39" s="283"/>
      <c r="F39" s="283"/>
      <c r="G39" s="285"/>
      <c r="H39" s="162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38"/>
    </row>
    <row r="40" spans="3:23" ht="20.100000000000001" customHeight="1" x14ac:dyDescent="0.15">
      <c r="C40" s="43"/>
      <c r="D40" s="159" t="s">
        <v>5</v>
      </c>
      <c r="E40" s="283"/>
      <c r="F40" s="283"/>
      <c r="G40" s="285"/>
      <c r="H40" s="162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38"/>
    </row>
    <row r="41" spans="3:23" ht="20.100000000000001" customHeight="1" x14ac:dyDescent="0.15">
      <c r="C41" s="43"/>
      <c r="D41" s="159" t="s">
        <v>6</v>
      </c>
      <c r="E41" s="283"/>
      <c r="F41" s="283"/>
      <c r="G41" s="285"/>
      <c r="H41" s="162"/>
      <c r="I41" s="164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38"/>
    </row>
    <row r="42" spans="3:23" ht="20.100000000000001" customHeight="1" x14ac:dyDescent="0.15">
      <c r="C42" s="43"/>
      <c r="D42" s="159" t="s">
        <v>7</v>
      </c>
      <c r="E42" s="283"/>
      <c r="F42" s="283"/>
      <c r="G42" s="285"/>
      <c r="H42" s="162"/>
      <c r="I42" s="164"/>
      <c r="J42" s="38"/>
      <c r="K42" s="38"/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38"/>
    </row>
    <row r="43" spans="3:23" ht="20.100000000000001" customHeight="1" x14ac:dyDescent="0.15">
      <c r="C43" s="43"/>
      <c r="D43" s="159" t="s">
        <v>8</v>
      </c>
      <c r="E43" s="283"/>
      <c r="F43" s="283"/>
      <c r="G43" s="285"/>
      <c r="H43" s="162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38"/>
    </row>
    <row r="44" spans="3:23" ht="20.100000000000001" customHeight="1" x14ac:dyDescent="0.15">
      <c r="C44" s="43"/>
      <c r="D44" s="159" t="s">
        <v>9</v>
      </c>
      <c r="E44" s="283"/>
      <c r="F44" s="283"/>
      <c r="G44" s="285"/>
      <c r="H44" s="162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38"/>
    </row>
    <row r="45" spans="3:23" ht="20.100000000000001" customHeight="1" x14ac:dyDescent="0.15">
      <c r="C45" s="43"/>
      <c r="D45" s="159" t="s">
        <v>10</v>
      </c>
      <c r="E45" s="283"/>
      <c r="F45" s="283"/>
      <c r="G45" s="285"/>
      <c r="H45" s="162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38"/>
    </row>
    <row r="46" spans="3:23" ht="20.100000000000001" customHeight="1" x14ac:dyDescent="0.15">
      <c r="C46" s="43"/>
      <c r="D46" s="159" t="s">
        <v>11</v>
      </c>
      <c r="E46" s="283"/>
      <c r="F46" s="283"/>
      <c r="G46" s="285"/>
      <c r="H46" s="162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38"/>
    </row>
    <row r="47" spans="3:23" ht="20.100000000000001" customHeight="1" x14ac:dyDescent="0.15">
      <c r="C47" s="43"/>
      <c r="D47" s="159" t="s">
        <v>12</v>
      </c>
      <c r="E47" s="283"/>
      <c r="F47" s="283"/>
      <c r="G47" s="285"/>
      <c r="H47" s="162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38"/>
    </row>
    <row r="48" spans="3:23" ht="20.100000000000001" customHeight="1" x14ac:dyDescent="0.15">
      <c r="C48" s="43"/>
      <c r="D48" s="159" t="s">
        <v>23</v>
      </c>
      <c r="E48" s="283"/>
      <c r="F48" s="283"/>
      <c r="G48" s="285"/>
      <c r="H48" s="162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38"/>
    </row>
    <row r="49" spans="3:23" ht="20.100000000000001" customHeight="1" x14ac:dyDescent="0.15">
      <c r="C49" s="43"/>
      <c r="D49" s="159" t="s">
        <v>24</v>
      </c>
      <c r="E49" s="283"/>
      <c r="F49" s="283"/>
      <c r="G49" s="285"/>
      <c r="H49" s="162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38"/>
    </row>
    <row r="50" spans="3:23" ht="20.100000000000001" customHeight="1" x14ac:dyDescent="0.15">
      <c r="C50" s="43"/>
      <c r="D50" s="159" t="s">
        <v>25</v>
      </c>
      <c r="E50" s="283"/>
      <c r="F50" s="283"/>
      <c r="G50" s="285"/>
      <c r="H50" s="162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38"/>
    </row>
    <row r="51" spans="3:23" ht="20.100000000000001" customHeight="1" x14ac:dyDescent="0.15">
      <c r="C51" s="43"/>
      <c r="D51" s="159" t="s">
        <v>26</v>
      </c>
      <c r="E51" s="283"/>
      <c r="F51" s="283"/>
      <c r="G51" s="285"/>
      <c r="H51" s="162"/>
      <c r="I51" s="164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38"/>
    </row>
    <row r="52" spans="3:23" ht="20.100000000000001" customHeight="1" x14ac:dyDescent="0.15">
      <c r="C52" s="43"/>
      <c r="D52" s="159" t="s">
        <v>27</v>
      </c>
      <c r="E52" s="283"/>
      <c r="F52" s="283"/>
      <c r="G52" s="285"/>
      <c r="H52" s="162"/>
      <c r="I52" s="164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38"/>
    </row>
    <row r="53" spans="3:23" ht="20.100000000000001" customHeight="1" x14ac:dyDescent="0.15">
      <c r="C53" s="43"/>
      <c r="D53" s="159" t="s">
        <v>34</v>
      </c>
      <c r="E53" s="283"/>
      <c r="F53" s="283"/>
      <c r="G53" s="285"/>
      <c r="H53" s="162"/>
      <c r="I53" s="164"/>
      <c r="J53" s="38"/>
      <c r="K53" s="38"/>
      <c r="L53" s="3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38"/>
    </row>
    <row r="54" spans="3:23" ht="20.100000000000001" customHeight="1" x14ac:dyDescent="0.15">
      <c r="C54" s="43"/>
      <c r="D54" s="159" t="s">
        <v>35</v>
      </c>
      <c r="E54" s="283"/>
      <c r="F54" s="283"/>
      <c r="G54" s="285"/>
      <c r="H54" s="162"/>
      <c r="I54" s="164"/>
      <c r="J54" s="38"/>
      <c r="K54" s="38"/>
      <c r="L54" s="3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38"/>
    </row>
    <row r="55" spans="3:23" ht="20.100000000000001" customHeight="1" x14ac:dyDescent="0.15">
      <c r="C55" s="43"/>
      <c r="D55" s="159" t="s">
        <v>36</v>
      </c>
      <c r="E55" s="283"/>
      <c r="F55" s="283"/>
      <c r="G55" s="285"/>
      <c r="H55" s="162"/>
      <c r="I55" s="164"/>
      <c r="J55" s="38"/>
      <c r="K55" s="38"/>
      <c r="L55" s="3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38"/>
    </row>
    <row r="56" spans="3:23" ht="20.100000000000001" customHeight="1" x14ac:dyDescent="0.15">
      <c r="C56" s="43"/>
      <c r="D56" s="159" t="s">
        <v>37</v>
      </c>
      <c r="E56" s="283"/>
      <c r="F56" s="283"/>
      <c r="G56" s="285"/>
      <c r="H56" s="162"/>
      <c r="I56" s="164"/>
      <c r="J56" s="38"/>
      <c r="K56" s="38"/>
      <c r="L56" s="3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38"/>
    </row>
    <row r="57" spans="3:23" ht="20.100000000000001" customHeight="1" thickBot="1" x14ac:dyDescent="0.2">
      <c r="C57" s="45"/>
      <c r="D57" s="170" t="s">
        <v>38</v>
      </c>
      <c r="E57" s="289"/>
      <c r="F57" s="289"/>
      <c r="G57" s="290"/>
      <c r="H57" s="171"/>
      <c r="I57" s="172"/>
      <c r="J57" s="38"/>
      <c r="K57" s="38"/>
      <c r="L57" s="3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38"/>
    </row>
  </sheetData>
  <sheetProtection algorithmName="SHA-512" hashValue="6aJ5T9iH8Bszf9f+XORIDvGGViQeJQK/wrz2xXKj64Nlx7BGxjRBBbsjG6vwd1zgOnLJjDVzmMOoUEAnAx94tQ==" saltValue="xi8WVkWlX5diTiRLUvablQ==" spinCount="100000" sheet="1" formatCells="0" formatRows="0" insertRows="0"/>
  <protectedRanges>
    <protectedRange sqref="M19:V57" name="範囲2"/>
    <protectedRange sqref="D22:I36 D38:I57" name="範囲1"/>
  </protectedRanges>
  <mergeCells count="16">
    <mergeCell ref="C20:G20"/>
    <mergeCell ref="D21:G21"/>
    <mergeCell ref="D37:G37"/>
    <mergeCell ref="C17:D17"/>
    <mergeCell ref="E17:H17"/>
    <mergeCell ref="C18:G18"/>
    <mergeCell ref="H18:H19"/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</mergeCells>
  <phoneticPr fontId="2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57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IF(一括契約【税込用】必要積算経費一覧表_当該年度!$H$24&lt;&gt;0, 一括契約【税込用】必要積算経費一覧表_当該年度!$H$24,"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IF(一括契約【税込用】必要積算経費一覧表_当該年度!$F$24&lt;&gt;0, 一括契約【税込用】必要積算経費一覧表_当該年度!$F$24," ")</f>
        <v xml:space="preserve"> </v>
      </c>
      <c r="F17" s="421"/>
      <c r="G17" s="421"/>
      <c r="H17" s="421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23"/>
      <c r="H20" s="92">
        <f>H21+H42</f>
        <v>0</v>
      </c>
      <c r="I20" s="92">
        <f>I21+I42</f>
        <v>0</v>
      </c>
      <c r="J20" s="201">
        <f>J21+J42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8"/>
      <c r="H21" s="94">
        <f>SUM(H22:H41)</f>
        <v>0</v>
      </c>
      <c r="I21" s="200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34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35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35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35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35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35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35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35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35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35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35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35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35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35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35"/>
      <c r="I36" s="164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35"/>
      <c r="I37" s="164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35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35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35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36"/>
      <c r="I41" s="167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4">
        <f>SUM(H43:H52)</f>
        <v>0</v>
      </c>
      <c r="I42" s="94">
        <f>SUM(I43:I52)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69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62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62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62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62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62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62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62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62"/>
      <c r="I51" s="164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71"/>
      <c r="I52" s="172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E53" s="307"/>
      <c r="F53" s="307"/>
      <c r="G53" s="307"/>
    </row>
    <row r="54" spans="3:22" ht="20.100000000000001" customHeight="1" x14ac:dyDescent="0.15">
      <c r="E54" s="307"/>
      <c r="F54" s="307"/>
      <c r="G54" s="307"/>
    </row>
    <row r="55" spans="3:22" ht="20.100000000000001" customHeight="1" x14ac:dyDescent="0.15">
      <c r="E55" s="307"/>
      <c r="F55" s="307"/>
      <c r="G55" s="307"/>
    </row>
    <row r="56" spans="3:22" ht="20.100000000000001" customHeight="1" x14ac:dyDescent="0.15">
      <c r="E56" s="307"/>
      <c r="F56" s="307"/>
      <c r="G56" s="307"/>
    </row>
    <row r="57" spans="3:22" ht="20.100000000000001" customHeight="1" x14ac:dyDescent="0.15">
      <c r="E57" s="307"/>
      <c r="F57" s="307"/>
      <c r="G57" s="307"/>
    </row>
  </sheetData>
  <sheetProtection algorithmName="SHA-512" hashValue="+BNXSOZza6gzQ5VW4ffAObHKRHYfjqieJR4yafwfWEOfEUaPXdFklpeAmM98HtDXklC3UmiysQeGwGJCNKRRoA==" saltValue="t9nIplDc5wHpUtyYpI/NAA==" spinCount="100000" sheet="1" formatCells="0" formatRows="0" insertRows="0"/>
  <protectedRanges>
    <protectedRange sqref="M19:V52" name="範囲2"/>
    <protectedRange sqref="D22:G41 I22:I41 D43:I52" name="範囲1"/>
  </protectedRanges>
  <mergeCells count="16">
    <mergeCell ref="C20:G20"/>
    <mergeCell ref="D21:G21"/>
    <mergeCell ref="D42:G42"/>
    <mergeCell ref="C17:D17"/>
    <mergeCell ref="E17:H17"/>
    <mergeCell ref="C18:G18"/>
    <mergeCell ref="H18:H19"/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</mergeCells>
  <phoneticPr fontId="2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76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IF(一括契約【税込用】必要積算経費一覧表_当該年度!$H$24&lt;&gt;0, 一括契約【税込用】必要積算経費一覧表_当該年度!$H$24,"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IF(一括契約【税込用】必要積算経費一覧表_当該年度!$F$24&lt;&gt;0, 一括契約【税込用】必要積算経費一覧表_当該年度!$F$24," ")</f>
        <v xml:space="preserve"> </v>
      </c>
      <c r="F17" s="421"/>
      <c r="G17" s="421"/>
      <c r="H17" s="421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23"/>
      <c r="H20" s="92">
        <f>H21</f>
        <v>0</v>
      </c>
      <c r="I20" s="92">
        <f>I21</f>
        <v>0</v>
      </c>
      <c r="J20" s="199">
        <f>J21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8"/>
      <c r="H21" s="94">
        <f>SUM(H22:H51)</f>
        <v>0</v>
      </c>
      <c r="I21" s="98">
        <f>SUM(I22:I51)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64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64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66"/>
      <c r="I41" s="164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66"/>
      <c r="I42" s="164"/>
      <c r="J42" s="38"/>
      <c r="K42" s="38"/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66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66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66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66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66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66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66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66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71"/>
      <c r="I51" s="172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E52" s="307"/>
      <c r="F52" s="307"/>
      <c r="G52" s="307"/>
    </row>
    <row r="53" spans="3:22" ht="20.100000000000001" customHeight="1" x14ac:dyDescent="0.15">
      <c r="E53" s="307"/>
      <c r="F53" s="307"/>
      <c r="G53" s="307"/>
    </row>
    <row r="54" spans="3:22" ht="20.100000000000001" customHeight="1" x14ac:dyDescent="0.15">
      <c r="E54" s="307"/>
      <c r="F54" s="307"/>
      <c r="G54" s="307"/>
    </row>
    <row r="55" spans="3:22" ht="20.100000000000001" customHeight="1" x14ac:dyDescent="0.15">
      <c r="E55" s="307"/>
      <c r="F55" s="307"/>
      <c r="G55" s="307"/>
    </row>
    <row r="56" spans="3:22" ht="20.100000000000001" customHeight="1" x14ac:dyDescent="0.15">
      <c r="E56" s="307"/>
      <c r="F56" s="307"/>
      <c r="G56" s="307"/>
    </row>
    <row r="57" spans="3:22" ht="20.100000000000001" customHeight="1" x14ac:dyDescent="0.15">
      <c r="E57" s="307"/>
      <c r="F57" s="307"/>
      <c r="G57" s="307"/>
    </row>
  </sheetData>
  <sheetProtection algorithmName="SHA-512" hashValue="G4831zBIKZZ8Te2utvpRwmolSNXdX4FEBkr4YPfw+oW92HimaslKBczIWTRGPKSvDk/j9jkupZy4eMZBAsNopw==" saltValue="19NalGZ04ZES4//JiEdWFg==" spinCount="100000" sheet="1" formatCells="0" formatRows="0" insertRows="0"/>
  <protectedRanges>
    <protectedRange sqref="M19:V51" name="範囲2"/>
    <protectedRange sqref="D22:I51" name="範囲1"/>
  </protectedRanges>
  <mergeCells count="15">
    <mergeCell ref="C20:G20"/>
    <mergeCell ref="D21:G21"/>
    <mergeCell ref="C17:D17"/>
    <mergeCell ref="E17:H17"/>
    <mergeCell ref="C18:G18"/>
    <mergeCell ref="H18:H19"/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</mergeCells>
  <phoneticPr fontId="2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77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IF(一括契約【税込用】必要積算経費一覧表_当該年度!$H$24&lt;&gt;0, 一括契約【税込用】必要積算経費一覧表_当該年度!$H$24,"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IF(一括契約【税込用】必要積算経費一覧表_当該年度!$F$24&lt;&gt;0, 一括契約【税込用】必要積算経費一覧表_当該年度!$F$24," ")</f>
        <v xml:space="preserve"> </v>
      </c>
      <c r="F17" s="421"/>
      <c r="G17" s="421"/>
      <c r="H17" s="421"/>
      <c r="I17" s="61"/>
      <c r="J17" s="1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94">
        <f>SUM(H22:H41)</f>
        <v>0</v>
      </c>
      <c r="I21" s="98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85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85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85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85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85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85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85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85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85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85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85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85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85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85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85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85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85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85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85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66"/>
      <c r="I41" s="186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7"/>
      <c r="H42" s="94">
        <f>SUM(H43:H47)</f>
        <v>0</v>
      </c>
      <c r="I42" s="94">
        <f>SUM(I43:I47)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69"/>
      <c r="I43" s="185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62"/>
      <c r="I44" s="185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62"/>
      <c r="I45" s="185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62"/>
      <c r="I46" s="185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66"/>
      <c r="I47" s="186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94">
        <f>SUM(H49:H58)</f>
        <v>0</v>
      </c>
      <c r="I48" s="94">
        <f>SUM(I49:I58)</f>
        <v>0</v>
      </c>
      <c r="J48" s="88">
        <f>IFERROR(ROUNDDOWN(I48*一括契約【税込用】必要積算経費一覧表_当該年度!$F$70,0),0)</f>
        <v>0</v>
      </c>
      <c r="K48" s="88">
        <f>H48+I48</f>
        <v>0</v>
      </c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69"/>
      <c r="I49" s="185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62"/>
      <c r="I50" s="185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62"/>
      <c r="I51" s="185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62"/>
      <c r="I52" s="185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62"/>
      <c r="I53" s="185"/>
      <c r="J53" s="38"/>
      <c r="K53" s="38"/>
      <c r="L53" s="3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62"/>
      <c r="I54" s="185"/>
      <c r="J54" s="38"/>
      <c r="K54" s="38"/>
      <c r="L54" s="3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62"/>
      <c r="I55" s="185"/>
      <c r="J55" s="38"/>
      <c r="K55" s="38"/>
      <c r="L55" s="3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62"/>
      <c r="I56" s="185"/>
      <c r="J56" s="38"/>
      <c r="K56" s="38"/>
      <c r="L56" s="3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62"/>
      <c r="I57" s="185"/>
      <c r="J57" s="38"/>
      <c r="K57" s="38"/>
      <c r="L57" s="3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89"/>
      <c r="I58" s="190"/>
      <c r="J58" s="38"/>
      <c r="K58" s="38"/>
      <c r="L58" s="3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8"/>
      <c r="H59" s="94">
        <f>SUM(H60:H69)</f>
        <v>0</v>
      </c>
      <c r="I59" s="94">
        <f>SUM(I60:I69)</f>
        <v>0</v>
      </c>
      <c r="J59" s="88">
        <f>IFERROR(ROUNDDOWN(I59*一括契約【税込用】必要積算経費一覧表_当該年度!$F$70,0),0)</f>
        <v>0</v>
      </c>
      <c r="K59" s="88">
        <f>H59+I59</f>
        <v>0</v>
      </c>
      <c r="L59" s="3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69"/>
      <c r="I60" s="185"/>
      <c r="J60" s="38"/>
      <c r="K60" s="38"/>
      <c r="L60" s="3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62"/>
      <c r="I61" s="185"/>
      <c r="J61" s="38"/>
      <c r="K61" s="38"/>
      <c r="L61" s="3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62"/>
      <c r="I62" s="185"/>
      <c r="J62" s="38"/>
      <c r="K62" s="38"/>
      <c r="L62" s="3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62"/>
      <c r="I63" s="185"/>
      <c r="J63" s="38"/>
      <c r="K63" s="38"/>
      <c r="L63" s="3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62"/>
      <c r="I64" s="185"/>
      <c r="J64" s="38"/>
      <c r="K64" s="38"/>
      <c r="L64" s="3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62"/>
      <c r="I65" s="185"/>
      <c r="J65" s="38"/>
      <c r="K65" s="38"/>
      <c r="L65" s="3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62"/>
      <c r="I66" s="185"/>
      <c r="J66" s="38"/>
      <c r="K66" s="38"/>
      <c r="L66" s="3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62"/>
      <c r="I67" s="185"/>
      <c r="J67" s="38"/>
      <c r="K67" s="38"/>
      <c r="L67" s="3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62"/>
      <c r="I68" s="185"/>
      <c r="J68" s="38"/>
      <c r="K68" s="38"/>
      <c r="L68" s="3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66"/>
      <c r="I69" s="186"/>
      <c r="J69" s="38"/>
      <c r="K69" s="38"/>
      <c r="L69" s="3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8"/>
      <c r="H70" s="94">
        <f>SUM(H71:H75)</f>
        <v>0</v>
      </c>
      <c r="I70" s="94">
        <f>SUM(I71:I75)</f>
        <v>0</v>
      </c>
      <c r="J70" s="88">
        <f>IFERROR(ROUNDDOWN(I70*一括契約【税込用】必要積算経費一覧表_当該年度!$F$70,0),0)</f>
        <v>0</v>
      </c>
      <c r="K70" s="88">
        <f>H70+I70</f>
        <v>0</v>
      </c>
      <c r="L70" s="3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69"/>
      <c r="I71" s="185"/>
      <c r="J71" s="38"/>
      <c r="K71" s="38"/>
      <c r="L71" s="3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62"/>
      <c r="I72" s="185"/>
      <c r="J72" s="38"/>
      <c r="K72" s="38"/>
      <c r="L72" s="3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62"/>
      <c r="I73" s="185"/>
      <c r="J73" s="38"/>
      <c r="K73" s="38"/>
      <c r="L73" s="3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62"/>
      <c r="I74" s="185"/>
      <c r="J74" s="38"/>
      <c r="K74" s="38"/>
      <c r="L74" s="3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66"/>
      <c r="I75" s="185"/>
      <c r="J75" s="38"/>
      <c r="K75" s="38"/>
      <c r="L75" s="3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8"/>
      <c r="H76" s="94">
        <f>SUM(H77:H96)</f>
        <v>0</v>
      </c>
      <c r="I76" s="94">
        <f>SUM(I77:I96)</f>
        <v>0</v>
      </c>
      <c r="J76" s="88">
        <f>IFERROR(ROUNDDOWN(I76*一括契約【税込用】必要積算経費一覧表_当該年度!$F$70,0),0)</f>
        <v>0</v>
      </c>
      <c r="K76" s="88">
        <f>H76+I76</f>
        <v>0</v>
      </c>
      <c r="L76" s="3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69"/>
      <c r="I77" s="164"/>
      <c r="J77" s="38"/>
      <c r="K77" s="38"/>
      <c r="L77" s="3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69"/>
      <c r="I78" s="164"/>
      <c r="J78" s="38"/>
      <c r="K78" s="38"/>
      <c r="L78" s="3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69"/>
      <c r="I79" s="164"/>
      <c r="J79" s="38"/>
      <c r="K79" s="38"/>
      <c r="L79" s="3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69"/>
      <c r="I80" s="164"/>
      <c r="J80" s="38"/>
      <c r="K80" s="38"/>
      <c r="L80" s="3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69"/>
      <c r="I81" s="164"/>
      <c r="J81" s="38"/>
      <c r="K81" s="38"/>
      <c r="L81" s="3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69"/>
      <c r="I82" s="164"/>
      <c r="J82" s="38"/>
      <c r="K82" s="38"/>
      <c r="L82" s="3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69"/>
      <c r="I83" s="164"/>
      <c r="J83" s="38"/>
      <c r="K83" s="38"/>
      <c r="L83" s="3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69"/>
      <c r="I84" s="164"/>
      <c r="J84" s="38"/>
      <c r="K84" s="38"/>
      <c r="L84" s="3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69"/>
      <c r="I85" s="164"/>
      <c r="J85" s="38"/>
      <c r="K85" s="38"/>
      <c r="L85" s="3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69"/>
      <c r="I86" s="164"/>
      <c r="J86" s="38"/>
      <c r="K86" s="38"/>
      <c r="L86" s="3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69"/>
      <c r="I87" s="164"/>
      <c r="J87" s="38"/>
      <c r="K87" s="38"/>
      <c r="L87" s="3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69"/>
      <c r="I88" s="164"/>
      <c r="J88" s="38"/>
      <c r="K88" s="38"/>
      <c r="L88" s="3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69"/>
      <c r="I89" s="164"/>
      <c r="J89" s="38"/>
      <c r="K89" s="38"/>
      <c r="L89" s="3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69"/>
      <c r="I90" s="164"/>
      <c r="J90" s="38"/>
      <c r="K90" s="38"/>
      <c r="L90" s="3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69"/>
      <c r="I91" s="164"/>
      <c r="J91" s="38"/>
      <c r="K91" s="38"/>
      <c r="L91" s="3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69"/>
      <c r="I92" s="164"/>
      <c r="J92" s="38"/>
      <c r="K92" s="38"/>
      <c r="L92" s="3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62"/>
      <c r="I93" s="164"/>
      <c r="J93" s="38"/>
      <c r="K93" s="38"/>
      <c r="L93" s="3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62"/>
      <c r="I94" s="164"/>
      <c r="J94" s="38"/>
      <c r="K94" s="38"/>
      <c r="L94" s="3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62"/>
      <c r="I95" s="164"/>
      <c r="J95" s="38"/>
      <c r="K95" s="38"/>
      <c r="L95" s="3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233"/>
      <c r="D96" s="165" t="s">
        <v>38</v>
      </c>
      <c r="E96" s="175"/>
      <c r="F96" s="175"/>
      <c r="G96" s="191"/>
      <c r="H96" s="189"/>
      <c r="I96" s="195"/>
      <c r="J96" s="38"/>
      <c r="K96" s="38"/>
      <c r="L96" s="3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  <row r="97" spans="3:22" ht="20.100000000000001" customHeight="1" thickBot="1" x14ac:dyDescent="0.2">
      <c r="C97" s="234"/>
      <c r="D97" s="445" t="str">
        <f>一括契約【税込用】必要積算経費一覧表_当該年度!$D$61</f>
        <v>７　消費税相当額</v>
      </c>
      <c r="E97" s="446"/>
      <c r="F97" s="446"/>
      <c r="G97" s="446"/>
      <c r="H97" s="106"/>
      <c r="I97" s="107"/>
      <c r="J97" s="95">
        <f>'税込者５_明細（Ⅰ物品費）'!$J$20+'税込者５_明細（Ⅱ人件費・謝金）'!$J$20+'税込者５_明細（Ⅲ旅費）'!$J$20+$J$20</f>
        <v>0</v>
      </c>
      <c r="K97" s="95">
        <f>J97</f>
        <v>0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</sheetData>
  <sheetProtection algorithmName="SHA-512" hashValue="LJQtcpt8BANfBLTpRRyum5c7EW9VWD8BMI4Ro0c8T6/YKjiF+wMbB6nz9ckWyoLCsAENJQrTAfPTPuS1TUKAew==" saltValue="LgLu+UxokG0Nn2L/qCerEQ==" spinCount="100000" sheet="1" formatCells="0" formatRows="0" insertRows="0"/>
  <protectedRanges>
    <protectedRange sqref="M19:V96" name="範囲2"/>
    <protectedRange sqref="D22:I41 D43:I47 D49:I58 D60:I69 D71:I75 D77:I96" name="範囲1"/>
  </protectedRanges>
  <mergeCells count="21">
    <mergeCell ref="D76:G76"/>
    <mergeCell ref="D97:G97"/>
    <mergeCell ref="C20:G20"/>
    <mergeCell ref="D21:G21"/>
    <mergeCell ref="D42:G42"/>
    <mergeCell ref="D48:G48"/>
    <mergeCell ref="D59:G59"/>
    <mergeCell ref="D70:G70"/>
    <mergeCell ref="K18:K19"/>
    <mergeCell ref="C12:H12"/>
    <mergeCell ref="C13:D13"/>
    <mergeCell ref="E13:H13"/>
    <mergeCell ref="C14:D14"/>
    <mergeCell ref="E14:H14"/>
    <mergeCell ref="C15:D15"/>
    <mergeCell ref="E15:H15"/>
    <mergeCell ref="C17:D17"/>
    <mergeCell ref="E17:H17"/>
    <mergeCell ref="C18:G18"/>
    <mergeCell ref="H18:H19"/>
    <mergeCell ref="I18:J18"/>
  </mergeCells>
  <phoneticPr fontId="2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9" defaultRowHeight="20.100000000000001" customHeight="1" x14ac:dyDescent="0.15"/>
  <cols>
    <col min="1" max="1" width="10.75" style="132" customWidth="1"/>
    <col min="2" max="2" width="4.5" style="132" customWidth="1"/>
    <col min="3" max="3" width="10.625" style="133" customWidth="1"/>
    <col min="4" max="4" width="7" style="133" customWidth="1"/>
    <col min="5" max="5" width="50.625" style="133" customWidth="1"/>
    <col min="6" max="6" width="8.625" style="133" customWidth="1"/>
    <col min="7" max="7" width="28" style="133" customWidth="1"/>
    <col min="8" max="10" width="10.625" style="133" customWidth="1"/>
    <col min="11" max="11" width="15.5" style="133" customWidth="1"/>
    <col min="12" max="16384" width="9" style="133"/>
  </cols>
  <sheetData>
    <row r="1" spans="1:23" s="132" customFormat="1" ht="20.100000000000001" customHeight="1" x14ac:dyDescent="0.15">
      <c r="A1" t="str">
        <f>一括契約【税込用】必要積算経費一覧表_当該年度!A1</f>
        <v>様式1-1-2（税込）（29-1)</v>
      </c>
    </row>
    <row r="2" spans="1:23" s="132" customFormat="1" ht="13.5" x14ac:dyDescent="0.15">
      <c r="A2"/>
      <c r="C2" s="276" t="str">
        <f>'代表者_明細(Ⅰ物品費）'!C2</f>
        <v>［記入要領］</v>
      </c>
    </row>
    <row r="3" spans="1:23" s="132" customFormat="1" ht="12" x14ac:dyDescent="0.15">
      <c r="C3" s="280" t="str">
        <f>'代表者_明細(Ⅰ物品費）'!C3</f>
        <v>１．水色地/黄色地のセル</v>
      </c>
    </row>
    <row r="4" spans="1:23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100000000000001" customHeight="1" x14ac:dyDescent="0.15">
      <c r="C12" s="426" t="s">
        <v>56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58"/>
      <c r="J13" s="5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58"/>
      <c r="J14" s="5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58"/>
      <c r="J15" s="5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IF(一括契約【税込用】必要積算経費一覧表_当該年度!$H$25&lt;&gt;0, 一括契約【税込用】必要積算経費一覧表_当該年度!$H$25," ")</f>
        <v xml:space="preserve"> </v>
      </c>
      <c r="F16" s="62"/>
      <c r="G16" s="62"/>
      <c r="H16" s="62"/>
      <c r="I16" s="58"/>
      <c r="J16" s="5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3:23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IF(一括契約【税込用】必要積算経費一覧表_当該年度!$F$25&lt;&gt;0, 一括契約【税込用】必要積算経費一覧表_当該年度!$F$25," ")</f>
        <v xml:space="preserve"> </v>
      </c>
      <c r="F17" s="421"/>
      <c r="G17" s="421"/>
      <c r="H17" s="421"/>
      <c r="I17" s="59"/>
      <c r="J17" s="5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3:23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3:23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  <c r="W19" s="38"/>
    </row>
    <row r="20" spans="3:23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23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38"/>
    </row>
    <row r="21" spans="3:23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8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38"/>
    </row>
    <row r="22" spans="3:23" ht="20.100000000000001" customHeight="1" x14ac:dyDescent="0.15">
      <c r="C22" s="43"/>
      <c r="D22" s="157" t="s">
        <v>3</v>
      </c>
      <c r="E22" s="281"/>
      <c r="F22" s="281"/>
      <c r="G22" s="282"/>
      <c r="H22" s="158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38"/>
    </row>
    <row r="23" spans="3:23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38"/>
    </row>
    <row r="24" spans="3:23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38"/>
    </row>
    <row r="25" spans="3:23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38"/>
    </row>
    <row r="26" spans="3:23" ht="20.100000000000001" customHeight="1" x14ac:dyDescent="0.15">
      <c r="C26" s="43"/>
      <c r="D26" s="159" t="s">
        <v>7</v>
      </c>
      <c r="E26" s="283"/>
      <c r="F26" s="283"/>
      <c r="G26" s="285"/>
      <c r="H26" s="162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38"/>
    </row>
    <row r="27" spans="3:23" ht="20.100000000000001" customHeight="1" x14ac:dyDescent="0.15">
      <c r="C27" s="43"/>
      <c r="D27" s="159" t="s">
        <v>8</v>
      </c>
      <c r="E27" s="283"/>
      <c r="F27" s="283"/>
      <c r="G27" s="285"/>
      <c r="H27" s="162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38"/>
    </row>
    <row r="28" spans="3:23" ht="20.100000000000001" customHeight="1" x14ac:dyDescent="0.15">
      <c r="C28" s="43"/>
      <c r="D28" s="159" t="s">
        <v>9</v>
      </c>
      <c r="E28" s="283"/>
      <c r="F28" s="283"/>
      <c r="G28" s="285"/>
      <c r="H28" s="162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38"/>
    </row>
    <row r="29" spans="3:23" ht="20.100000000000001" customHeight="1" x14ac:dyDescent="0.15">
      <c r="C29" s="43"/>
      <c r="D29" s="159" t="s">
        <v>10</v>
      </c>
      <c r="E29" s="283"/>
      <c r="F29" s="283"/>
      <c r="G29" s="285"/>
      <c r="H29" s="162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38"/>
    </row>
    <row r="30" spans="3:23" ht="20.100000000000001" customHeight="1" x14ac:dyDescent="0.15">
      <c r="C30" s="43"/>
      <c r="D30" s="159" t="s">
        <v>11</v>
      </c>
      <c r="E30" s="283"/>
      <c r="F30" s="283"/>
      <c r="G30" s="285"/>
      <c r="H30" s="162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38"/>
    </row>
    <row r="31" spans="3:23" ht="20.100000000000001" customHeight="1" x14ac:dyDescent="0.15">
      <c r="C31" s="43"/>
      <c r="D31" s="159" t="s">
        <v>12</v>
      </c>
      <c r="E31" s="283"/>
      <c r="F31" s="283"/>
      <c r="G31" s="285"/>
      <c r="H31" s="162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38"/>
    </row>
    <row r="32" spans="3:23" ht="20.100000000000001" customHeight="1" x14ac:dyDescent="0.15">
      <c r="C32" s="43"/>
      <c r="D32" s="159" t="s">
        <v>23</v>
      </c>
      <c r="E32" s="283"/>
      <c r="F32" s="283"/>
      <c r="G32" s="285"/>
      <c r="H32" s="162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38"/>
    </row>
    <row r="33" spans="3:23" ht="20.100000000000001" customHeight="1" x14ac:dyDescent="0.15">
      <c r="C33" s="43"/>
      <c r="D33" s="159" t="s">
        <v>24</v>
      </c>
      <c r="E33" s="283"/>
      <c r="F33" s="283"/>
      <c r="G33" s="285"/>
      <c r="H33" s="162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38"/>
    </row>
    <row r="34" spans="3:23" ht="20.100000000000001" customHeight="1" x14ac:dyDescent="0.15">
      <c r="C34" s="43"/>
      <c r="D34" s="159" t="s">
        <v>25</v>
      </c>
      <c r="E34" s="283"/>
      <c r="F34" s="283"/>
      <c r="G34" s="285"/>
      <c r="H34" s="162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38"/>
    </row>
    <row r="35" spans="3:23" ht="20.100000000000001" customHeight="1" x14ac:dyDescent="0.15">
      <c r="C35" s="43"/>
      <c r="D35" s="159" t="s">
        <v>26</v>
      </c>
      <c r="E35" s="283"/>
      <c r="F35" s="283"/>
      <c r="G35" s="285"/>
      <c r="H35" s="162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38"/>
    </row>
    <row r="36" spans="3:23" ht="20.100000000000001" customHeight="1" thickBot="1" x14ac:dyDescent="0.2">
      <c r="C36" s="44"/>
      <c r="D36" s="165" t="s">
        <v>27</v>
      </c>
      <c r="E36" s="286"/>
      <c r="F36" s="286"/>
      <c r="G36" s="287"/>
      <c r="H36" s="166"/>
      <c r="I36" s="167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38"/>
    </row>
    <row r="37" spans="3:23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IFERROR(ROUNDDOWN(I37*一括契約【税込用】必要積算経費一覧表_当該年度!$F$70,0),0)</f>
        <v>0</v>
      </c>
      <c r="K37" s="88">
        <f>H37+I37</f>
        <v>0</v>
      </c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38"/>
    </row>
    <row r="38" spans="3:23" ht="20.100000000000001" customHeight="1" x14ac:dyDescent="0.15">
      <c r="C38" s="43"/>
      <c r="D38" s="157" t="s">
        <v>3</v>
      </c>
      <c r="E38" s="281"/>
      <c r="F38" s="281"/>
      <c r="G38" s="288"/>
      <c r="H38" s="169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38"/>
    </row>
    <row r="39" spans="3:23" ht="20.100000000000001" customHeight="1" x14ac:dyDescent="0.15">
      <c r="C39" s="43"/>
      <c r="D39" s="159" t="s">
        <v>4</v>
      </c>
      <c r="E39" s="283"/>
      <c r="F39" s="283"/>
      <c r="G39" s="285"/>
      <c r="H39" s="162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38"/>
    </row>
    <row r="40" spans="3:23" ht="20.100000000000001" customHeight="1" x14ac:dyDescent="0.15">
      <c r="C40" s="43"/>
      <c r="D40" s="159" t="s">
        <v>5</v>
      </c>
      <c r="E40" s="283"/>
      <c r="F40" s="283"/>
      <c r="G40" s="285"/>
      <c r="H40" s="162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38"/>
    </row>
    <row r="41" spans="3:23" ht="20.100000000000001" customHeight="1" x14ac:dyDescent="0.15">
      <c r="C41" s="43"/>
      <c r="D41" s="159" t="s">
        <v>6</v>
      </c>
      <c r="E41" s="283"/>
      <c r="F41" s="283"/>
      <c r="G41" s="285"/>
      <c r="H41" s="162"/>
      <c r="I41" s="164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38"/>
    </row>
    <row r="42" spans="3:23" ht="20.100000000000001" customHeight="1" x14ac:dyDescent="0.15">
      <c r="C42" s="43"/>
      <c r="D42" s="159" t="s">
        <v>7</v>
      </c>
      <c r="E42" s="283"/>
      <c r="F42" s="283"/>
      <c r="G42" s="285"/>
      <c r="H42" s="162"/>
      <c r="I42" s="164"/>
      <c r="J42" s="38"/>
      <c r="K42" s="38"/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38"/>
    </row>
    <row r="43" spans="3:23" ht="20.100000000000001" customHeight="1" x14ac:dyDescent="0.15">
      <c r="C43" s="43"/>
      <c r="D43" s="159" t="s">
        <v>8</v>
      </c>
      <c r="E43" s="283"/>
      <c r="F43" s="283"/>
      <c r="G43" s="285"/>
      <c r="H43" s="162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38"/>
    </row>
    <row r="44" spans="3:23" ht="20.100000000000001" customHeight="1" x14ac:dyDescent="0.15">
      <c r="C44" s="43"/>
      <c r="D44" s="159" t="s">
        <v>9</v>
      </c>
      <c r="E44" s="283"/>
      <c r="F44" s="283"/>
      <c r="G44" s="285"/>
      <c r="H44" s="162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38"/>
    </row>
    <row r="45" spans="3:23" ht="20.100000000000001" customHeight="1" x14ac:dyDescent="0.15">
      <c r="C45" s="43"/>
      <c r="D45" s="159" t="s">
        <v>10</v>
      </c>
      <c r="E45" s="283"/>
      <c r="F45" s="283"/>
      <c r="G45" s="285"/>
      <c r="H45" s="162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38"/>
    </row>
    <row r="46" spans="3:23" ht="20.100000000000001" customHeight="1" x14ac:dyDescent="0.15">
      <c r="C46" s="43"/>
      <c r="D46" s="159" t="s">
        <v>11</v>
      </c>
      <c r="E46" s="283"/>
      <c r="F46" s="283"/>
      <c r="G46" s="285"/>
      <c r="H46" s="162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38"/>
    </row>
    <row r="47" spans="3:23" ht="20.100000000000001" customHeight="1" x14ac:dyDescent="0.15">
      <c r="C47" s="43"/>
      <c r="D47" s="159" t="s">
        <v>12</v>
      </c>
      <c r="E47" s="283"/>
      <c r="F47" s="283"/>
      <c r="G47" s="285"/>
      <c r="H47" s="162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38"/>
    </row>
    <row r="48" spans="3:23" ht="20.100000000000001" customHeight="1" x14ac:dyDescent="0.15">
      <c r="C48" s="43"/>
      <c r="D48" s="159" t="s">
        <v>23</v>
      </c>
      <c r="E48" s="283"/>
      <c r="F48" s="283"/>
      <c r="G48" s="285"/>
      <c r="H48" s="162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38"/>
    </row>
    <row r="49" spans="3:23" ht="20.100000000000001" customHeight="1" x14ac:dyDescent="0.15">
      <c r="C49" s="43"/>
      <c r="D49" s="159" t="s">
        <v>24</v>
      </c>
      <c r="E49" s="283"/>
      <c r="F49" s="283"/>
      <c r="G49" s="285"/>
      <c r="H49" s="162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38"/>
    </row>
    <row r="50" spans="3:23" ht="20.100000000000001" customHeight="1" x14ac:dyDescent="0.15">
      <c r="C50" s="43"/>
      <c r="D50" s="159" t="s">
        <v>25</v>
      </c>
      <c r="E50" s="283"/>
      <c r="F50" s="283"/>
      <c r="G50" s="285"/>
      <c r="H50" s="162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38"/>
    </row>
    <row r="51" spans="3:23" ht="20.100000000000001" customHeight="1" x14ac:dyDescent="0.15">
      <c r="C51" s="43"/>
      <c r="D51" s="159" t="s">
        <v>26</v>
      </c>
      <c r="E51" s="283"/>
      <c r="F51" s="283"/>
      <c r="G51" s="285"/>
      <c r="H51" s="162"/>
      <c r="I51" s="164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38"/>
    </row>
    <row r="52" spans="3:23" ht="20.100000000000001" customHeight="1" x14ac:dyDescent="0.15">
      <c r="C52" s="43"/>
      <c r="D52" s="159" t="s">
        <v>27</v>
      </c>
      <c r="E52" s="283"/>
      <c r="F52" s="283"/>
      <c r="G52" s="285"/>
      <c r="H52" s="162"/>
      <c r="I52" s="164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38"/>
    </row>
    <row r="53" spans="3:23" ht="20.100000000000001" customHeight="1" x14ac:dyDescent="0.15">
      <c r="C53" s="43"/>
      <c r="D53" s="159" t="s">
        <v>34</v>
      </c>
      <c r="E53" s="283"/>
      <c r="F53" s="283"/>
      <c r="G53" s="285"/>
      <c r="H53" s="162"/>
      <c r="I53" s="164"/>
      <c r="J53" s="38"/>
      <c r="K53" s="38"/>
      <c r="L53" s="3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38"/>
    </row>
    <row r="54" spans="3:23" ht="20.100000000000001" customHeight="1" x14ac:dyDescent="0.15">
      <c r="C54" s="43"/>
      <c r="D54" s="159" t="s">
        <v>35</v>
      </c>
      <c r="E54" s="283"/>
      <c r="F54" s="283"/>
      <c r="G54" s="285"/>
      <c r="H54" s="162"/>
      <c r="I54" s="164"/>
      <c r="J54" s="38"/>
      <c r="K54" s="38"/>
      <c r="L54" s="3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38"/>
    </row>
    <row r="55" spans="3:23" ht="20.100000000000001" customHeight="1" x14ac:dyDescent="0.15">
      <c r="C55" s="43"/>
      <c r="D55" s="159" t="s">
        <v>36</v>
      </c>
      <c r="E55" s="283"/>
      <c r="F55" s="283"/>
      <c r="G55" s="285"/>
      <c r="H55" s="162"/>
      <c r="I55" s="164"/>
      <c r="J55" s="38"/>
      <c r="K55" s="38"/>
      <c r="L55" s="3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38"/>
    </row>
    <row r="56" spans="3:23" ht="20.100000000000001" customHeight="1" x14ac:dyDescent="0.15">
      <c r="C56" s="43"/>
      <c r="D56" s="159" t="s">
        <v>37</v>
      </c>
      <c r="E56" s="283"/>
      <c r="F56" s="283"/>
      <c r="G56" s="285"/>
      <c r="H56" s="162"/>
      <c r="I56" s="164"/>
      <c r="J56" s="38"/>
      <c r="K56" s="38"/>
      <c r="L56" s="3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38"/>
    </row>
    <row r="57" spans="3:23" ht="20.100000000000001" customHeight="1" thickBot="1" x14ac:dyDescent="0.2">
      <c r="C57" s="45"/>
      <c r="D57" s="170" t="s">
        <v>38</v>
      </c>
      <c r="E57" s="289"/>
      <c r="F57" s="289"/>
      <c r="G57" s="290"/>
      <c r="H57" s="171"/>
      <c r="I57" s="172"/>
      <c r="J57" s="38"/>
      <c r="K57" s="38"/>
      <c r="L57" s="3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38"/>
    </row>
  </sheetData>
  <sheetProtection algorithmName="SHA-512" hashValue="dkGiIq/crX490Up5AAlO+ldgiUVqA7D+cUz/GJOVFXk48o+78zipy2Iw9PdAj/2FaXmSWk9hMrCuTRM6CH/A/w==" saltValue="b2w33La9+iUQ/1srT6hbmQ==" spinCount="100000" sheet="1" formatCells="0" formatRows="0" insertRows="0"/>
  <protectedRanges>
    <protectedRange sqref="M19:V57" name="範囲2"/>
    <protectedRange sqref="D22:I36 D38:I57" name="範囲1"/>
  </protectedRanges>
  <mergeCells count="16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D37:G37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57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IF(一括契約【税込用】必要積算経費一覧表_当該年度!$H$25&lt;&gt;0, 一括契約【税込用】必要積算経費一覧表_当該年度!$H$25,"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IF(一括契約【税込用】必要積算経費一覧表_当該年度!$F$25&lt;&gt;0, 一括契約【税込用】必要積算経費一覧表_当該年度!$F$25," ")</f>
        <v xml:space="preserve"> </v>
      </c>
      <c r="F17" s="421"/>
      <c r="G17" s="421"/>
      <c r="H17" s="421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23"/>
      <c r="H20" s="92">
        <f>H21+H42</f>
        <v>0</v>
      </c>
      <c r="I20" s="92">
        <f>I21+I42</f>
        <v>0</v>
      </c>
      <c r="J20" s="201">
        <f>J21+J42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8"/>
      <c r="H21" s="94">
        <f>SUM(H22:H41)</f>
        <v>0</v>
      </c>
      <c r="I21" s="200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34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35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35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35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35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35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35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35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35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35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35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35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35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35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35"/>
      <c r="I36" s="164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35"/>
      <c r="I37" s="164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35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35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35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36"/>
      <c r="I41" s="167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4">
        <f>SUM(H43:H52)</f>
        <v>0</v>
      </c>
      <c r="I42" s="94">
        <f>SUM(I43:I52)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69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62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62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62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62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62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62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62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62"/>
      <c r="I51" s="164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71"/>
      <c r="I52" s="172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E53" s="307"/>
      <c r="F53" s="307"/>
      <c r="G53" s="307"/>
    </row>
    <row r="54" spans="3:22" ht="20.100000000000001" customHeight="1" x14ac:dyDescent="0.15">
      <c r="E54" s="307"/>
      <c r="F54" s="307"/>
      <c r="G54" s="307"/>
    </row>
    <row r="55" spans="3:22" ht="20.100000000000001" customHeight="1" x14ac:dyDescent="0.15">
      <c r="E55" s="307"/>
      <c r="F55" s="307"/>
      <c r="G55" s="307"/>
    </row>
    <row r="56" spans="3:22" ht="20.100000000000001" customHeight="1" x14ac:dyDescent="0.15">
      <c r="E56" s="307"/>
      <c r="F56" s="307"/>
      <c r="G56" s="307"/>
    </row>
    <row r="57" spans="3:22" ht="20.100000000000001" customHeight="1" x14ac:dyDescent="0.15">
      <c r="E57" s="307"/>
      <c r="F57" s="307"/>
      <c r="G57" s="307"/>
    </row>
  </sheetData>
  <sheetProtection algorithmName="SHA-512" hashValue="5nBYa1vECjzI72aouNBl0Fr6zHdEHdG+MXTLTPUgEHfMf6TQDT/DQr/SVSKLE10AM2h2ojBYfiatEOQPlrRAHA==" saltValue="PViv9tDJB7sngTFPPUuehQ==" spinCount="100000" sheet="1" formatCells="0" formatRows="0" insertRows="0"/>
  <protectedRanges>
    <protectedRange sqref="M19:V52" name="範囲2"/>
    <protectedRange sqref="D22:G41 I22:I41 D43:I52" name="範囲1"/>
  </protectedRanges>
  <mergeCells count="16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D42:G42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76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IF(一括契約【税込用】必要積算経費一覧表_当該年度!$H$25&lt;&gt;0, 一括契約【税込用】必要積算経費一覧表_当該年度!$H$25,"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IF(一括契約【税込用】必要積算経費一覧表_当該年度!$F$25&lt;&gt;0, 一括契約【税込用】必要積算経費一覧表_当該年度!$F$25," ")</f>
        <v xml:space="preserve"> </v>
      </c>
      <c r="F17" s="421"/>
      <c r="G17" s="421"/>
      <c r="H17" s="421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23"/>
      <c r="H20" s="92">
        <f>H21</f>
        <v>0</v>
      </c>
      <c r="I20" s="92">
        <f>I21</f>
        <v>0</v>
      </c>
      <c r="J20" s="199">
        <f>J21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8"/>
      <c r="H21" s="94">
        <f>SUM(H22:H51)</f>
        <v>0</v>
      </c>
      <c r="I21" s="98">
        <f>SUM(I22:I51)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64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64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66"/>
      <c r="I41" s="164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66"/>
      <c r="I42" s="164"/>
      <c r="J42" s="38"/>
      <c r="K42" s="38"/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66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66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66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66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66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66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66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66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71"/>
      <c r="I51" s="172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E52" s="307"/>
      <c r="F52" s="307"/>
      <c r="G52" s="307"/>
    </row>
    <row r="53" spans="3:22" ht="20.100000000000001" customHeight="1" x14ac:dyDescent="0.15">
      <c r="E53" s="307"/>
      <c r="F53" s="307"/>
      <c r="G53" s="307"/>
    </row>
    <row r="54" spans="3:22" ht="20.100000000000001" customHeight="1" x14ac:dyDescent="0.15">
      <c r="E54" s="307"/>
      <c r="F54" s="307"/>
      <c r="G54" s="307"/>
    </row>
    <row r="55" spans="3:22" ht="20.100000000000001" customHeight="1" x14ac:dyDescent="0.15">
      <c r="E55" s="307"/>
      <c r="F55" s="307"/>
      <c r="G55" s="307"/>
    </row>
    <row r="56" spans="3:22" ht="20.100000000000001" customHeight="1" x14ac:dyDescent="0.15">
      <c r="E56" s="307"/>
      <c r="F56" s="307"/>
      <c r="G56" s="307"/>
    </row>
    <row r="57" spans="3:22" ht="20.100000000000001" customHeight="1" x14ac:dyDescent="0.15">
      <c r="E57" s="307"/>
      <c r="F57" s="307"/>
      <c r="G57" s="307"/>
    </row>
  </sheetData>
  <sheetProtection algorithmName="SHA-512" hashValue="I7/iHYjz6AmQqIZseGiKKAHTJn34ObMkrBa+gVhsU66p8hiflKWQ3YO+SKlybsMHcJnSVVandBfeUzSPaUdclw==" saltValue="0GxowfBMA+U17mP6rnLzsA==" spinCount="100000" sheet="1" formatCells="0" formatRows="0" insertRows="0"/>
  <protectedRanges>
    <protectedRange sqref="M19:V51" name="範囲2"/>
    <protectedRange sqref="D22:I51" name="範囲1"/>
  </protectedRanges>
  <mergeCells count="15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77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IF(一括契約【税込用】必要積算経費一覧表_当該年度!$H$25&lt;&gt;0, 一括契約【税込用】必要積算経費一覧表_当該年度!$H$25,"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IF(一括契約【税込用】必要積算経費一覧表_当該年度!$F$25&lt;&gt;0, 一括契約【税込用】必要積算経費一覧表_当該年度!$F$25," ")</f>
        <v xml:space="preserve"> </v>
      </c>
      <c r="F17" s="421"/>
      <c r="G17" s="421"/>
      <c r="H17" s="421"/>
      <c r="I17" s="61"/>
      <c r="J17" s="1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94">
        <f>SUM(H22:H41)</f>
        <v>0</v>
      </c>
      <c r="I21" s="98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85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85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85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85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85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85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85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85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85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85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85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85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85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85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85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85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85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85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85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66"/>
      <c r="I41" s="186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7"/>
      <c r="H42" s="94">
        <f>SUM(H43:H47)</f>
        <v>0</v>
      </c>
      <c r="I42" s="94">
        <f>SUM(I43:I47)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69"/>
      <c r="I43" s="185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62"/>
      <c r="I44" s="185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62"/>
      <c r="I45" s="185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62"/>
      <c r="I46" s="185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66"/>
      <c r="I47" s="186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94">
        <f>SUM(H49:H58)</f>
        <v>0</v>
      </c>
      <c r="I48" s="94">
        <f>SUM(I49:I58)</f>
        <v>0</v>
      </c>
      <c r="J48" s="88">
        <f>IFERROR(ROUNDDOWN(I48*一括契約【税込用】必要積算経費一覧表_当該年度!$F$70,0),0)</f>
        <v>0</v>
      </c>
      <c r="K48" s="88">
        <f>H48+I48</f>
        <v>0</v>
      </c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69"/>
      <c r="I49" s="185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62"/>
      <c r="I50" s="185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62"/>
      <c r="I51" s="185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62"/>
      <c r="I52" s="185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62"/>
      <c r="I53" s="185"/>
      <c r="J53" s="38"/>
      <c r="K53" s="38"/>
      <c r="L53" s="3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62"/>
      <c r="I54" s="185"/>
      <c r="J54" s="38"/>
      <c r="K54" s="38"/>
      <c r="L54" s="3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62"/>
      <c r="I55" s="185"/>
      <c r="J55" s="38"/>
      <c r="K55" s="38"/>
      <c r="L55" s="3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62"/>
      <c r="I56" s="185"/>
      <c r="J56" s="38"/>
      <c r="K56" s="38"/>
      <c r="L56" s="3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62"/>
      <c r="I57" s="185"/>
      <c r="J57" s="38"/>
      <c r="K57" s="38"/>
      <c r="L57" s="3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89"/>
      <c r="I58" s="190"/>
      <c r="J58" s="38"/>
      <c r="K58" s="38"/>
      <c r="L58" s="3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8"/>
      <c r="H59" s="94">
        <f>SUM(H60:H69)</f>
        <v>0</v>
      </c>
      <c r="I59" s="94">
        <f>SUM(I60:I69)</f>
        <v>0</v>
      </c>
      <c r="J59" s="88">
        <f>IFERROR(ROUNDDOWN(I59*一括契約【税込用】必要積算経費一覧表_当該年度!$F$70,0),0)</f>
        <v>0</v>
      </c>
      <c r="K59" s="88">
        <f>H59+I59</f>
        <v>0</v>
      </c>
      <c r="L59" s="3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69"/>
      <c r="I60" s="185"/>
      <c r="J60" s="38"/>
      <c r="K60" s="38"/>
      <c r="L60" s="3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62"/>
      <c r="I61" s="185"/>
      <c r="J61" s="38"/>
      <c r="K61" s="38"/>
      <c r="L61" s="3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62"/>
      <c r="I62" s="185"/>
      <c r="J62" s="38"/>
      <c r="K62" s="38"/>
      <c r="L62" s="3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62"/>
      <c r="I63" s="185"/>
      <c r="J63" s="38"/>
      <c r="K63" s="38"/>
      <c r="L63" s="3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62"/>
      <c r="I64" s="185"/>
      <c r="J64" s="38"/>
      <c r="K64" s="38"/>
      <c r="L64" s="3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62"/>
      <c r="I65" s="185"/>
      <c r="J65" s="38"/>
      <c r="K65" s="38"/>
      <c r="L65" s="3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62"/>
      <c r="I66" s="185"/>
      <c r="J66" s="38"/>
      <c r="K66" s="38"/>
      <c r="L66" s="3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62"/>
      <c r="I67" s="185"/>
      <c r="J67" s="38"/>
      <c r="K67" s="38"/>
      <c r="L67" s="3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62"/>
      <c r="I68" s="185"/>
      <c r="J68" s="38"/>
      <c r="K68" s="38"/>
      <c r="L68" s="3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66"/>
      <c r="I69" s="186"/>
      <c r="J69" s="38"/>
      <c r="K69" s="38"/>
      <c r="L69" s="3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8"/>
      <c r="H70" s="94">
        <f>SUM(H71:H75)</f>
        <v>0</v>
      </c>
      <c r="I70" s="94">
        <f>SUM(I71:I75)</f>
        <v>0</v>
      </c>
      <c r="J70" s="88">
        <f>IFERROR(ROUNDDOWN(I70*一括契約【税込用】必要積算経費一覧表_当該年度!$F$70,0),0)</f>
        <v>0</v>
      </c>
      <c r="K70" s="88">
        <f>H70+I70</f>
        <v>0</v>
      </c>
      <c r="L70" s="3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69"/>
      <c r="I71" s="185"/>
      <c r="J71" s="38"/>
      <c r="K71" s="38"/>
      <c r="L71" s="3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62"/>
      <c r="I72" s="185"/>
      <c r="J72" s="38"/>
      <c r="K72" s="38"/>
      <c r="L72" s="3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62"/>
      <c r="I73" s="185"/>
      <c r="J73" s="38"/>
      <c r="K73" s="38"/>
      <c r="L73" s="3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62"/>
      <c r="I74" s="185"/>
      <c r="J74" s="38"/>
      <c r="K74" s="38"/>
      <c r="L74" s="3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66"/>
      <c r="I75" s="185"/>
      <c r="J75" s="38"/>
      <c r="K75" s="38"/>
      <c r="L75" s="3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8"/>
      <c r="H76" s="94">
        <f>SUM(H77:H96)</f>
        <v>0</v>
      </c>
      <c r="I76" s="94">
        <f>SUM(I77:I96)</f>
        <v>0</v>
      </c>
      <c r="J76" s="88">
        <f>IFERROR(ROUNDDOWN(I76*一括契約【税込用】必要積算経費一覧表_当該年度!$F$70,0),0)</f>
        <v>0</v>
      </c>
      <c r="K76" s="88">
        <f>H76+I76</f>
        <v>0</v>
      </c>
      <c r="L76" s="3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69"/>
      <c r="I77" s="164"/>
      <c r="J77" s="38"/>
      <c r="K77" s="38"/>
      <c r="L77" s="3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69"/>
      <c r="I78" s="164"/>
      <c r="J78" s="38"/>
      <c r="K78" s="38"/>
      <c r="L78" s="3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69"/>
      <c r="I79" s="164"/>
      <c r="J79" s="38"/>
      <c r="K79" s="38"/>
      <c r="L79" s="3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69"/>
      <c r="I80" s="164"/>
      <c r="J80" s="38"/>
      <c r="K80" s="38"/>
      <c r="L80" s="3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69"/>
      <c r="I81" s="164"/>
      <c r="J81" s="38"/>
      <c r="K81" s="38"/>
      <c r="L81" s="3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69"/>
      <c r="I82" s="164"/>
      <c r="J82" s="38"/>
      <c r="K82" s="38"/>
      <c r="L82" s="3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69"/>
      <c r="I83" s="164"/>
      <c r="J83" s="38"/>
      <c r="K83" s="38"/>
      <c r="L83" s="3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69"/>
      <c r="I84" s="164"/>
      <c r="J84" s="38"/>
      <c r="K84" s="38"/>
      <c r="L84" s="3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69"/>
      <c r="I85" s="164"/>
      <c r="J85" s="38"/>
      <c r="K85" s="38"/>
      <c r="L85" s="3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69"/>
      <c r="I86" s="164"/>
      <c r="J86" s="38"/>
      <c r="K86" s="38"/>
      <c r="L86" s="3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69"/>
      <c r="I87" s="164"/>
      <c r="J87" s="38"/>
      <c r="K87" s="38"/>
      <c r="L87" s="3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69"/>
      <c r="I88" s="164"/>
      <c r="J88" s="38"/>
      <c r="K88" s="38"/>
      <c r="L88" s="3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69"/>
      <c r="I89" s="164"/>
      <c r="J89" s="38"/>
      <c r="K89" s="38"/>
      <c r="L89" s="3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69"/>
      <c r="I90" s="164"/>
      <c r="J90" s="38"/>
      <c r="K90" s="38"/>
      <c r="L90" s="3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69"/>
      <c r="I91" s="164"/>
      <c r="J91" s="38"/>
      <c r="K91" s="38"/>
      <c r="L91" s="3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69"/>
      <c r="I92" s="164"/>
      <c r="J92" s="38"/>
      <c r="K92" s="38"/>
      <c r="L92" s="3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62"/>
      <c r="I93" s="164"/>
      <c r="J93" s="38"/>
      <c r="K93" s="38"/>
      <c r="L93" s="3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62"/>
      <c r="I94" s="164"/>
      <c r="J94" s="38"/>
      <c r="K94" s="38"/>
      <c r="L94" s="3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62"/>
      <c r="I95" s="164"/>
      <c r="J95" s="38"/>
      <c r="K95" s="38"/>
      <c r="L95" s="3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233"/>
      <c r="D96" s="165" t="s">
        <v>38</v>
      </c>
      <c r="E96" s="175"/>
      <c r="F96" s="175"/>
      <c r="G96" s="191"/>
      <c r="H96" s="189"/>
      <c r="I96" s="195"/>
      <c r="J96" s="38"/>
      <c r="K96" s="38"/>
      <c r="L96" s="3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  <row r="97" spans="3:22" ht="20.100000000000001" customHeight="1" thickBot="1" x14ac:dyDescent="0.2">
      <c r="C97" s="234"/>
      <c r="D97" s="445" t="str">
        <f>一括契約【税込用】必要積算経費一覧表_当該年度!$D$61</f>
        <v>７　消費税相当額</v>
      </c>
      <c r="E97" s="446"/>
      <c r="F97" s="446"/>
      <c r="G97" s="446"/>
      <c r="H97" s="106"/>
      <c r="I97" s="107"/>
      <c r="J97" s="95">
        <f>'税込者６_明細（Ⅰ物品費）'!$J$20+'税込者６_明細（Ⅱ人件費・謝金）'!$J$20+'税込者６_明細（Ⅲ旅費）'!$J$20+$J$20</f>
        <v>0</v>
      </c>
      <c r="K97" s="95">
        <f>J97</f>
        <v>0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</sheetData>
  <sheetProtection algorithmName="SHA-512" hashValue="Cmfr3GFVhjoETIwOJyKSBUIjyyd4RGDcFqLhGucQ4Y7jXOxMdi1rmW+c5H4fILpUYYYLnXNvwHNKfc7adAuKJQ==" saltValue="bbfylmlU2zObFtvchMeHmA==" spinCount="100000" sheet="1" formatCells="0" formatRows="0" insertRows="0"/>
  <protectedRanges>
    <protectedRange sqref="M19:V96" name="範囲2"/>
    <protectedRange sqref="D22:I41 D43:I47 D49:I58 D60:I69 D71:I75 D77:I96" name="範囲1"/>
  </protectedRanges>
  <mergeCells count="21">
    <mergeCell ref="K18:K19"/>
    <mergeCell ref="C12:H12"/>
    <mergeCell ref="C13:D13"/>
    <mergeCell ref="E13:H13"/>
    <mergeCell ref="C14:D14"/>
    <mergeCell ref="E14:H14"/>
    <mergeCell ref="C15:D15"/>
    <mergeCell ref="E15:H15"/>
    <mergeCell ref="C17:D17"/>
    <mergeCell ref="E17:H17"/>
    <mergeCell ref="C18:G18"/>
    <mergeCell ref="H18:H19"/>
    <mergeCell ref="I18:J18"/>
    <mergeCell ref="D76:G76"/>
    <mergeCell ref="D97:G97"/>
    <mergeCell ref="C20:G20"/>
    <mergeCell ref="D21:G21"/>
    <mergeCell ref="D42:G42"/>
    <mergeCell ref="D48:G48"/>
    <mergeCell ref="D59:G59"/>
    <mergeCell ref="D70:G70"/>
  </mergeCells>
  <phoneticPr fontId="2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9" width="10.625" style="38"/>
    <col min="10" max="10" width="10.625" style="38" customWidth="1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tr">
        <f>'代表者_明細(Ⅰ物品費）'!C2</f>
        <v>［記入要領］</v>
      </c>
    </row>
    <row r="3" spans="1:10" ht="12" x14ac:dyDescent="0.15">
      <c r="C3" s="280" t="str">
        <f>'代表者_明細(Ⅰ物品費）'!C3</f>
        <v>１．水色地/黄色地のセル</v>
      </c>
    </row>
    <row r="4" spans="1:10" ht="12" x14ac:dyDescent="0.15">
      <c r="C4" s="276" t="str">
        <f>'代表者_明細(Ⅰ物品費）'!C4</f>
        <v>　　・水色地のセルのみ必要事項を記入してください。</v>
      </c>
    </row>
    <row r="5" spans="1:10" ht="12" x14ac:dyDescent="0.15">
      <c r="C5" s="277" t="str">
        <f>'代表者_明細(Ⅰ物品費）'!C5</f>
        <v>　　・文字入力が不要なセルは空欄にしておいてください。</v>
      </c>
    </row>
    <row r="6" spans="1:10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57</v>
      </c>
      <c r="D12" s="427"/>
      <c r="E12" s="427"/>
      <c r="F12" s="427"/>
      <c r="G12" s="427"/>
      <c r="H12" s="427"/>
    </row>
    <row r="13" spans="1:10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</row>
    <row r="14" spans="1:10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</row>
    <row r="15" spans="1:10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</row>
    <row r="16" spans="1:10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IF(一括契約【税込用】必要積算経費一覧表_当該年度!$H$19&lt;&gt;0, 一括契約【税込用】必要積算経費一覧表_当該年度!$H$19," ")</f>
        <v xml:space="preserve"> </v>
      </c>
      <c r="F16" s="62"/>
      <c r="G16" s="62"/>
      <c r="H16" s="62"/>
      <c r="I16" s="60"/>
      <c r="J16" s="60"/>
    </row>
    <row r="17" spans="3:22" ht="27" customHeight="1" thickBot="1" x14ac:dyDescent="0.2">
      <c r="C17" s="429" t="str">
        <f>一括契約【税込用】必要積算経費一覧表_当該年度!$B$19</f>
        <v>代表研究者：</v>
      </c>
      <c r="D17" s="429"/>
      <c r="E17" s="421" t="str">
        <f>IF(一括契約【税込用】必要積算経費一覧表_当該年度!$F$19&lt;&gt;0, 一括契約【税込用】必要積算経費一覧表_当該年度!$F$19," ")</f>
        <v xml:space="preserve"> </v>
      </c>
      <c r="F17" s="421"/>
      <c r="G17" s="421"/>
      <c r="H17" s="421"/>
      <c r="I17" s="61"/>
      <c r="J17" s="61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142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23"/>
      <c r="H20" s="92">
        <f>H21+H42</f>
        <v>0</v>
      </c>
      <c r="I20" s="92">
        <f>I21+I42</f>
        <v>0</v>
      </c>
      <c r="J20" s="99">
        <f>J21+J42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8"/>
      <c r="H21" s="94">
        <f>SUM(H22:H41)</f>
        <v>0</v>
      </c>
      <c r="I21" s="101">
        <f>SUM(I22:I41)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34"/>
      <c r="I22" s="164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35"/>
      <c r="I23" s="164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35"/>
      <c r="I24" s="164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93</v>
      </c>
      <c r="E25" s="293"/>
      <c r="F25" s="283"/>
      <c r="G25" s="284"/>
      <c r="H25" s="135"/>
      <c r="I25" s="164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94</v>
      </c>
      <c r="E26" s="293"/>
      <c r="F26" s="283"/>
      <c r="G26" s="284"/>
      <c r="H26" s="135"/>
      <c r="I26" s="164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35"/>
      <c r="I27" s="164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35"/>
      <c r="I28" s="164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35"/>
      <c r="I29" s="164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35"/>
      <c r="I30" s="164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35"/>
      <c r="I31" s="164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35"/>
      <c r="I32" s="164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35"/>
      <c r="I33" s="164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35"/>
      <c r="I34" s="164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35"/>
      <c r="I35" s="164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35"/>
      <c r="I36" s="164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35"/>
      <c r="I37" s="164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35"/>
      <c r="I38" s="164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35"/>
      <c r="I39" s="164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35"/>
      <c r="I40" s="164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36"/>
      <c r="I41" s="167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4">
        <f>SUM(H43:H52)</f>
        <v>0</v>
      </c>
      <c r="I42" s="98">
        <f>SUM(I43:I52)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13</v>
      </c>
      <c r="E43" s="292"/>
      <c r="F43" s="292"/>
      <c r="G43" s="301"/>
      <c r="H43" s="169"/>
      <c r="I43" s="164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14</v>
      </c>
      <c r="E44" s="283"/>
      <c r="F44" s="293"/>
      <c r="G44" s="285"/>
      <c r="H44" s="162"/>
      <c r="I44" s="164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15</v>
      </c>
      <c r="E45" s="293"/>
      <c r="F45" s="293"/>
      <c r="G45" s="285"/>
      <c r="H45" s="162"/>
      <c r="I45" s="164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16</v>
      </c>
      <c r="E46" s="293"/>
      <c r="F46" s="293"/>
      <c r="G46" s="302"/>
      <c r="H46" s="162"/>
      <c r="I46" s="164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17</v>
      </c>
      <c r="E47" s="293"/>
      <c r="F47" s="293"/>
      <c r="G47" s="302"/>
      <c r="H47" s="162"/>
      <c r="I47" s="164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18</v>
      </c>
      <c r="E48" s="293"/>
      <c r="F48" s="293"/>
      <c r="G48" s="302"/>
      <c r="H48" s="162"/>
      <c r="I48" s="164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19</v>
      </c>
      <c r="E49" s="293"/>
      <c r="F49" s="293"/>
      <c r="G49" s="302"/>
      <c r="H49" s="162"/>
      <c r="I49" s="164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20</v>
      </c>
      <c r="E50" s="293"/>
      <c r="F50" s="293"/>
      <c r="G50" s="302"/>
      <c r="H50" s="162"/>
      <c r="I50" s="164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21</v>
      </c>
      <c r="E51" s="293"/>
      <c r="F51" s="293"/>
      <c r="G51" s="302"/>
      <c r="H51" s="162"/>
      <c r="I51" s="164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22</v>
      </c>
      <c r="E52" s="303"/>
      <c r="F52" s="303"/>
      <c r="G52" s="304"/>
      <c r="H52" s="171"/>
      <c r="I52" s="172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</sheetData>
  <sheetProtection algorithmName="SHA-512" hashValue="Z8SxvIwSpNYdriTjg7mOqU3shj4WfGx3/J+NI+6X/rAiCjPQrwNA1Gx78h24K2+nEVCS8rkKtY28NSEXtle/pQ==" saltValue="t3fmY+fWfDxqLU//NcZdGA==" spinCount="100000" sheet="1" formatCells="0" formatRows="0" insertRows="0"/>
  <protectedRanges>
    <protectedRange sqref="D22:G41 I22:I41 D43:I52" name="範囲1"/>
    <protectedRange sqref="M19:V52" name="範囲2"/>
  </protectedRanges>
  <mergeCells count="16">
    <mergeCell ref="K18:K19"/>
    <mergeCell ref="C12:H12"/>
    <mergeCell ref="C15:D15"/>
    <mergeCell ref="C17:D17"/>
    <mergeCell ref="I18:J18"/>
    <mergeCell ref="C14:D14"/>
    <mergeCell ref="C13:D13"/>
    <mergeCell ref="H18:H19"/>
    <mergeCell ref="C18:G18"/>
    <mergeCell ref="D42:G42"/>
    <mergeCell ref="E13:H13"/>
    <mergeCell ref="E15:H15"/>
    <mergeCell ref="E14:H14"/>
    <mergeCell ref="E17:H17"/>
    <mergeCell ref="C20:G20"/>
    <mergeCell ref="D21:G21"/>
  </mergeCells>
  <phoneticPr fontId="5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9" defaultRowHeight="20.100000000000001" customHeight="1" x14ac:dyDescent="0.15"/>
  <cols>
    <col min="1" max="1" width="10.75" style="132" customWidth="1"/>
    <col min="2" max="2" width="4.5" style="132" customWidth="1"/>
    <col min="3" max="3" width="10.625" style="133" customWidth="1"/>
    <col min="4" max="4" width="7" style="133" customWidth="1"/>
    <col min="5" max="5" width="50.625" style="133" customWidth="1"/>
    <col min="6" max="6" width="8.625" style="133" customWidth="1"/>
    <col min="7" max="7" width="28" style="133" customWidth="1"/>
    <col min="8" max="10" width="10.625" style="133" customWidth="1"/>
    <col min="11" max="11" width="15.5" style="133" customWidth="1"/>
    <col min="12" max="16384" width="9" style="133"/>
  </cols>
  <sheetData>
    <row r="1" spans="1:23" s="132" customFormat="1" ht="20.100000000000001" customHeight="1" x14ac:dyDescent="0.15">
      <c r="A1" t="str">
        <f>一括契約【税込用】必要積算経費一覧表_当該年度!A1</f>
        <v>様式1-1-2（税込）（29-1)</v>
      </c>
    </row>
    <row r="2" spans="1:23" s="132" customFormat="1" ht="13.5" x14ac:dyDescent="0.15">
      <c r="A2"/>
      <c r="C2" s="276" t="str">
        <f>'代表者_明細(Ⅰ物品費）'!C2</f>
        <v>［記入要領］</v>
      </c>
    </row>
    <row r="3" spans="1:23" s="132" customFormat="1" ht="12" x14ac:dyDescent="0.15">
      <c r="C3" s="280" t="str">
        <f>'代表者_明細(Ⅰ物品費）'!C3</f>
        <v>１．水色地/黄色地のセル</v>
      </c>
    </row>
    <row r="4" spans="1:23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100000000000001" customHeight="1" x14ac:dyDescent="0.15">
      <c r="C12" s="426" t="s">
        <v>56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58"/>
      <c r="J13" s="5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58"/>
      <c r="J14" s="5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58"/>
      <c r="J15" s="5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IF(一括契約【税込用】必要積算経費一覧表_当該年度!$H$26&lt;&gt;0, 一括契約【税込用】必要積算経費一覧表_当該年度!$H$26," ")</f>
        <v xml:space="preserve"> </v>
      </c>
      <c r="F16" s="62"/>
      <c r="G16" s="62"/>
      <c r="H16" s="62"/>
      <c r="I16" s="58"/>
      <c r="J16" s="5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3:23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IF(一括契約【税込用】必要積算経費一覧表_当該年度!$F$26&lt;&gt;0, 一括契約【税込用】必要積算経費一覧表_当該年度!$F$26," ")</f>
        <v xml:space="preserve"> </v>
      </c>
      <c r="F17" s="421"/>
      <c r="G17" s="421"/>
      <c r="H17" s="421"/>
      <c r="I17" s="59"/>
      <c r="J17" s="5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3:23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3:23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  <c r="W19" s="38"/>
    </row>
    <row r="20" spans="3:23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23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38"/>
    </row>
    <row r="21" spans="3:23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8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38"/>
    </row>
    <row r="22" spans="3:23" ht="20.100000000000001" customHeight="1" x14ac:dyDescent="0.15">
      <c r="C22" s="43"/>
      <c r="D22" s="157" t="s">
        <v>3</v>
      </c>
      <c r="E22" s="281"/>
      <c r="F22" s="281"/>
      <c r="G22" s="282"/>
      <c r="H22" s="158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38"/>
    </row>
    <row r="23" spans="3:23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38"/>
    </row>
    <row r="24" spans="3:23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38"/>
    </row>
    <row r="25" spans="3:23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38"/>
    </row>
    <row r="26" spans="3:23" ht="20.100000000000001" customHeight="1" x14ac:dyDescent="0.15">
      <c r="C26" s="43"/>
      <c r="D26" s="159" t="s">
        <v>7</v>
      </c>
      <c r="E26" s="283"/>
      <c r="F26" s="283"/>
      <c r="G26" s="285"/>
      <c r="H26" s="162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38"/>
    </row>
    <row r="27" spans="3:23" ht="20.100000000000001" customHeight="1" x14ac:dyDescent="0.15">
      <c r="C27" s="43"/>
      <c r="D27" s="159" t="s">
        <v>8</v>
      </c>
      <c r="E27" s="283"/>
      <c r="F27" s="283"/>
      <c r="G27" s="285"/>
      <c r="H27" s="162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38"/>
    </row>
    <row r="28" spans="3:23" ht="20.100000000000001" customHeight="1" x14ac:dyDescent="0.15">
      <c r="C28" s="43"/>
      <c r="D28" s="159" t="s">
        <v>9</v>
      </c>
      <c r="E28" s="283"/>
      <c r="F28" s="283"/>
      <c r="G28" s="285"/>
      <c r="H28" s="162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38"/>
    </row>
    <row r="29" spans="3:23" ht="20.100000000000001" customHeight="1" x14ac:dyDescent="0.15">
      <c r="C29" s="43"/>
      <c r="D29" s="159" t="s">
        <v>10</v>
      </c>
      <c r="E29" s="283"/>
      <c r="F29" s="283"/>
      <c r="G29" s="285"/>
      <c r="H29" s="162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38"/>
    </row>
    <row r="30" spans="3:23" ht="20.100000000000001" customHeight="1" x14ac:dyDescent="0.15">
      <c r="C30" s="43"/>
      <c r="D30" s="159" t="s">
        <v>11</v>
      </c>
      <c r="E30" s="283"/>
      <c r="F30" s="283"/>
      <c r="G30" s="285"/>
      <c r="H30" s="162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38"/>
    </row>
    <row r="31" spans="3:23" ht="20.100000000000001" customHeight="1" x14ac:dyDescent="0.15">
      <c r="C31" s="43"/>
      <c r="D31" s="159" t="s">
        <v>12</v>
      </c>
      <c r="E31" s="283"/>
      <c r="F31" s="283"/>
      <c r="G31" s="285"/>
      <c r="H31" s="162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38"/>
    </row>
    <row r="32" spans="3:23" ht="20.100000000000001" customHeight="1" x14ac:dyDescent="0.15">
      <c r="C32" s="43"/>
      <c r="D32" s="159" t="s">
        <v>23</v>
      </c>
      <c r="E32" s="283"/>
      <c r="F32" s="283"/>
      <c r="G32" s="285"/>
      <c r="H32" s="162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38"/>
    </row>
    <row r="33" spans="3:23" ht="20.100000000000001" customHeight="1" x14ac:dyDescent="0.15">
      <c r="C33" s="43"/>
      <c r="D33" s="159" t="s">
        <v>24</v>
      </c>
      <c r="E33" s="283"/>
      <c r="F33" s="283"/>
      <c r="G33" s="285"/>
      <c r="H33" s="162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38"/>
    </row>
    <row r="34" spans="3:23" ht="20.100000000000001" customHeight="1" x14ac:dyDescent="0.15">
      <c r="C34" s="43"/>
      <c r="D34" s="159" t="s">
        <v>25</v>
      </c>
      <c r="E34" s="283"/>
      <c r="F34" s="283"/>
      <c r="G34" s="285"/>
      <c r="H34" s="162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38"/>
    </row>
    <row r="35" spans="3:23" ht="20.100000000000001" customHeight="1" x14ac:dyDescent="0.15">
      <c r="C35" s="43"/>
      <c r="D35" s="159" t="s">
        <v>26</v>
      </c>
      <c r="E35" s="283"/>
      <c r="F35" s="283"/>
      <c r="G35" s="285"/>
      <c r="H35" s="162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38"/>
    </row>
    <row r="36" spans="3:23" ht="20.100000000000001" customHeight="1" thickBot="1" x14ac:dyDescent="0.2">
      <c r="C36" s="44"/>
      <c r="D36" s="165" t="s">
        <v>27</v>
      </c>
      <c r="E36" s="286"/>
      <c r="F36" s="286"/>
      <c r="G36" s="287"/>
      <c r="H36" s="166"/>
      <c r="I36" s="167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38"/>
    </row>
    <row r="37" spans="3:23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IFERROR(ROUNDDOWN(I37*一括契約【税込用】必要積算経費一覧表_当該年度!$F$70,0),0)</f>
        <v>0</v>
      </c>
      <c r="K37" s="88">
        <f>H37+I37</f>
        <v>0</v>
      </c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38"/>
    </row>
    <row r="38" spans="3:23" ht="20.100000000000001" customHeight="1" x14ac:dyDescent="0.15">
      <c r="C38" s="43"/>
      <c r="D38" s="157" t="s">
        <v>3</v>
      </c>
      <c r="E38" s="281"/>
      <c r="F38" s="281"/>
      <c r="G38" s="288"/>
      <c r="H38" s="169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38"/>
    </row>
    <row r="39" spans="3:23" ht="20.100000000000001" customHeight="1" x14ac:dyDescent="0.15">
      <c r="C39" s="43"/>
      <c r="D39" s="159" t="s">
        <v>4</v>
      </c>
      <c r="E39" s="283"/>
      <c r="F39" s="283"/>
      <c r="G39" s="285"/>
      <c r="H39" s="162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38"/>
    </row>
    <row r="40" spans="3:23" ht="20.100000000000001" customHeight="1" x14ac:dyDescent="0.15">
      <c r="C40" s="43"/>
      <c r="D40" s="159" t="s">
        <v>5</v>
      </c>
      <c r="E40" s="283"/>
      <c r="F40" s="283"/>
      <c r="G40" s="285"/>
      <c r="H40" s="162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38"/>
    </row>
    <row r="41" spans="3:23" ht="20.100000000000001" customHeight="1" x14ac:dyDescent="0.15">
      <c r="C41" s="43"/>
      <c r="D41" s="159" t="s">
        <v>6</v>
      </c>
      <c r="E41" s="283"/>
      <c r="F41" s="283"/>
      <c r="G41" s="285"/>
      <c r="H41" s="162"/>
      <c r="I41" s="164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38"/>
    </row>
    <row r="42" spans="3:23" ht="20.100000000000001" customHeight="1" x14ac:dyDescent="0.15">
      <c r="C42" s="43"/>
      <c r="D42" s="159" t="s">
        <v>7</v>
      </c>
      <c r="E42" s="283"/>
      <c r="F42" s="283"/>
      <c r="G42" s="285"/>
      <c r="H42" s="162"/>
      <c r="I42" s="164"/>
      <c r="J42" s="38"/>
      <c r="K42" s="38"/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38"/>
    </row>
    <row r="43" spans="3:23" ht="20.100000000000001" customHeight="1" x14ac:dyDescent="0.15">
      <c r="C43" s="43"/>
      <c r="D43" s="159" t="s">
        <v>8</v>
      </c>
      <c r="E43" s="283"/>
      <c r="F43" s="283"/>
      <c r="G43" s="285"/>
      <c r="H43" s="162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38"/>
    </row>
    <row r="44" spans="3:23" ht="20.100000000000001" customHeight="1" x14ac:dyDescent="0.15">
      <c r="C44" s="43"/>
      <c r="D44" s="159" t="s">
        <v>9</v>
      </c>
      <c r="E44" s="283"/>
      <c r="F44" s="283"/>
      <c r="G44" s="285"/>
      <c r="H44" s="162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38"/>
    </row>
    <row r="45" spans="3:23" ht="20.100000000000001" customHeight="1" x14ac:dyDescent="0.15">
      <c r="C45" s="43"/>
      <c r="D45" s="159" t="s">
        <v>10</v>
      </c>
      <c r="E45" s="283"/>
      <c r="F45" s="283"/>
      <c r="G45" s="285"/>
      <c r="H45" s="162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38"/>
    </row>
    <row r="46" spans="3:23" ht="20.100000000000001" customHeight="1" x14ac:dyDescent="0.15">
      <c r="C46" s="43"/>
      <c r="D46" s="159" t="s">
        <v>11</v>
      </c>
      <c r="E46" s="283"/>
      <c r="F46" s="283"/>
      <c r="G46" s="285"/>
      <c r="H46" s="162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38"/>
    </row>
    <row r="47" spans="3:23" ht="20.100000000000001" customHeight="1" x14ac:dyDescent="0.15">
      <c r="C47" s="43"/>
      <c r="D47" s="159" t="s">
        <v>12</v>
      </c>
      <c r="E47" s="283"/>
      <c r="F47" s="283"/>
      <c r="G47" s="285"/>
      <c r="H47" s="162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38"/>
    </row>
    <row r="48" spans="3:23" ht="20.100000000000001" customHeight="1" x14ac:dyDescent="0.15">
      <c r="C48" s="43"/>
      <c r="D48" s="159" t="s">
        <v>23</v>
      </c>
      <c r="E48" s="283"/>
      <c r="F48" s="283"/>
      <c r="G48" s="285"/>
      <c r="H48" s="162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38"/>
    </row>
    <row r="49" spans="3:23" ht="20.100000000000001" customHeight="1" x14ac:dyDescent="0.15">
      <c r="C49" s="43"/>
      <c r="D49" s="159" t="s">
        <v>24</v>
      </c>
      <c r="E49" s="283"/>
      <c r="F49" s="283"/>
      <c r="G49" s="285"/>
      <c r="H49" s="162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38"/>
    </row>
    <row r="50" spans="3:23" ht="20.100000000000001" customHeight="1" x14ac:dyDescent="0.15">
      <c r="C50" s="43"/>
      <c r="D50" s="159" t="s">
        <v>25</v>
      </c>
      <c r="E50" s="283"/>
      <c r="F50" s="283"/>
      <c r="G50" s="285"/>
      <c r="H50" s="162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38"/>
    </row>
    <row r="51" spans="3:23" ht="20.100000000000001" customHeight="1" x14ac:dyDescent="0.15">
      <c r="C51" s="43"/>
      <c r="D51" s="159" t="s">
        <v>26</v>
      </c>
      <c r="E51" s="283"/>
      <c r="F51" s="283"/>
      <c r="G51" s="285"/>
      <c r="H51" s="162"/>
      <c r="I51" s="164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38"/>
    </row>
    <row r="52" spans="3:23" ht="20.100000000000001" customHeight="1" x14ac:dyDescent="0.15">
      <c r="C52" s="43"/>
      <c r="D52" s="159" t="s">
        <v>27</v>
      </c>
      <c r="E52" s="283"/>
      <c r="F52" s="283"/>
      <c r="G52" s="285"/>
      <c r="H52" s="162"/>
      <c r="I52" s="164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38"/>
    </row>
    <row r="53" spans="3:23" ht="20.100000000000001" customHeight="1" x14ac:dyDescent="0.15">
      <c r="C53" s="43"/>
      <c r="D53" s="159" t="s">
        <v>34</v>
      </c>
      <c r="E53" s="283"/>
      <c r="F53" s="283"/>
      <c r="G53" s="285"/>
      <c r="H53" s="162"/>
      <c r="I53" s="164"/>
      <c r="J53" s="38"/>
      <c r="K53" s="38"/>
      <c r="L53" s="3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38"/>
    </row>
    <row r="54" spans="3:23" ht="20.100000000000001" customHeight="1" x14ac:dyDescent="0.15">
      <c r="C54" s="43"/>
      <c r="D54" s="159" t="s">
        <v>35</v>
      </c>
      <c r="E54" s="283"/>
      <c r="F54" s="283"/>
      <c r="G54" s="285"/>
      <c r="H54" s="162"/>
      <c r="I54" s="164"/>
      <c r="J54" s="38"/>
      <c r="K54" s="38"/>
      <c r="L54" s="3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38"/>
    </row>
    <row r="55" spans="3:23" ht="20.100000000000001" customHeight="1" x14ac:dyDescent="0.15">
      <c r="C55" s="43"/>
      <c r="D55" s="159" t="s">
        <v>36</v>
      </c>
      <c r="E55" s="283"/>
      <c r="F55" s="283"/>
      <c r="G55" s="285"/>
      <c r="H55" s="162"/>
      <c r="I55" s="164"/>
      <c r="J55" s="38"/>
      <c r="K55" s="38"/>
      <c r="L55" s="3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38"/>
    </row>
    <row r="56" spans="3:23" ht="20.100000000000001" customHeight="1" x14ac:dyDescent="0.15">
      <c r="C56" s="43"/>
      <c r="D56" s="159" t="s">
        <v>37</v>
      </c>
      <c r="E56" s="283"/>
      <c r="F56" s="283"/>
      <c r="G56" s="285"/>
      <c r="H56" s="162"/>
      <c r="I56" s="164"/>
      <c r="J56" s="38"/>
      <c r="K56" s="38"/>
      <c r="L56" s="3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38"/>
    </row>
    <row r="57" spans="3:23" ht="20.100000000000001" customHeight="1" thickBot="1" x14ac:dyDescent="0.2">
      <c r="C57" s="45"/>
      <c r="D57" s="170" t="s">
        <v>38</v>
      </c>
      <c r="E57" s="289"/>
      <c r="F57" s="289"/>
      <c r="G57" s="290"/>
      <c r="H57" s="171"/>
      <c r="I57" s="172"/>
      <c r="J57" s="38"/>
      <c r="K57" s="38"/>
      <c r="L57" s="3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38"/>
    </row>
  </sheetData>
  <sheetProtection algorithmName="SHA-512" hashValue="TNfpSFXz6rG0IsBn2r50T0nG0sJgo9asKqIPmTMQ9EtnaeA6XgN2Xx2CHywKWIYTWXpT1dI6ggkaE9Zc29G5HA==" saltValue="j7v4WmbW5Cm/drD0bf35cg==" spinCount="100000" sheet="1" formatCells="0" formatRows="0" insertRows="0"/>
  <protectedRanges>
    <protectedRange sqref="M19:V57" name="範囲2"/>
    <protectedRange sqref="D22:I36 D38:I57" name="範囲1"/>
  </protectedRanges>
  <mergeCells count="16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D37:G37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57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IF(一括契約【税込用】必要積算経費一覧表_当該年度!$H$26&lt;&gt;0, 一括契約【税込用】必要積算経費一覧表_当該年度!$H$26,"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IF(一括契約【税込用】必要積算経費一覧表_当該年度!$F$26&lt;&gt;0, 一括契約【税込用】必要積算経費一覧表_当該年度!$F$26," ")</f>
        <v xml:space="preserve"> </v>
      </c>
      <c r="F17" s="421"/>
      <c r="G17" s="421"/>
      <c r="H17" s="421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23"/>
      <c r="H20" s="92">
        <f>H21+H42</f>
        <v>0</v>
      </c>
      <c r="I20" s="92">
        <f>I21+I42</f>
        <v>0</v>
      </c>
      <c r="J20" s="201">
        <f>J21+J42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8"/>
      <c r="H21" s="94">
        <f>SUM(H22:H41)</f>
        <v>0</v>
      </c>
      <c r="I21" s="200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34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35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35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35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35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35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35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35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35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35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35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35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35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35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35"/>
      <c r="I36" s="164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35"/>
      <c r="I37" s="164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35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35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35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36"/>
      <c r="I41" s="167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4">
        <f>SUM(H43:H52)</f>
        <v>0</v>
      </c>
      <c r="I42" s="94">
        <f>SUM(I43:I52)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69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62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62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62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62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62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62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62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62"/>
      <c r="I51" s="164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71"/>
      <c r="I52" s="172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E53" s="307"/>
      <c r="F53" s="307"/>
      <c r="G53" s="307"/>
    </row>
    <row r="54" spans="3:22" ht="20.100000000000001" customHeight="1" x14ac:dyDescent="0.15">
      <c r="E54" s="307"/>
      <c r="F54" s="307"/>
      <c r="G54" s="307"/>
    </row>
    <row r="55" spans="3:22" ht="20.100000000000001" customHeight="1" x14ac:dyDescent="0.15">
      <c r="E55" s="307"/>
      <c r="F55" s="307"/>
      <c r="G55" s="307"/>
    </row>
    <row r="56" spans="3:22" ht="20.100000000000001" customHeight="1" x14ac:dyDescent="0.15">
      <c r="E56" s="307"/>
      <c r="F56" s="307"/>
      <c r="G56" s="307"/>
    </row>
    <row r="57" spans="3:22" ht="20.100000000000001" customHeight="1" x14ac:dyDescent="0.15">
      <c r="E57" s="307"/>
      <c r="F57" s="307"/>
      <c r="G57" s="307"/>
    </row>
  </sheetData>
  <sheetProtection algorithmName="SHA-512" hashValue="Rqa6C1QSwaX2oDbcLDO5AFLoh9CNfLao6XYYzFZWjzB58Gj7pUmf+5t4mArPWUqFcDjQV2NawW+aIqtNznqs9g==" saltValue="539udjDAQhYF7Pdst//knQ==" spinCount="100000" sheet="1" formatCells="0" formatRows="0" insertRows="0"/>
  <protectedRanges>
    <protectedRange sqref="M19:V52" name="範囲2"/>
    <protectedRange sqref="D22:G41 I22:I41 D43:I52" name="範囲1"/>
  </protectedRanges>
  <mergeCells count="16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D42:G42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76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IF(一括契約【税込用】必要積算経費一覧表_当該年度!$H$26&lt;&gt;0, 一括契約【税込用】必要積算経費一覧表_当該年度!$H$26,"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IF(一括契約【税込用】必要積算経費一覧表_当該年度!$F$26&lt;&gt;0, 一括契約【税込用】必要積算経費一覧表_当該年度!$F$26," ")</f>
        <v xml:space="preserve"> </v>
      </c>
      <c r="F17" s="421"/>
      <c r="G17" s="421"/>
      <c r="H17" s="421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23"/>
      <c r="H20" s="92">
        <f>H21</f>
        <v>0</v>
      </c>
      <c r="I20" s="92">
        <f>I21</f>
        <v>0</v>
      </c>
      <c r="J20" s="199">
        <f>J21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8"/>
      <c r="H21" s="94">
        <f>SUM(H22:H51)</f>
        <v>0</v>
      </c>
      <c r="I21" s="98">
        <f>SUM(I22:I51)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64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64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66"/>
      <c r="I41" s="164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66"/>
      <c r="I42" s="164"/>
      <c r="J42" s="38"/>
      <c r="K42" s="38"/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66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66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66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66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66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66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66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66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71"/>
      <c r="I51" s="172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E52" s="307"/>
      <c r="F52" s="307"/>
      <c r="G52" s="307"/>
    </row>
    <row r="53" spans="3:22" ht="20.100000000000001" customHeight="1" x14ac:dyDescent="0.15">
      <c r="E53" s="307"/>
      <c r="F53" s="307"/>
      <c r="G53" s="307"/>
    </row>
    <row r="54" spans="3:22" ht="20.100000000000001" customHeight="1" x14ac:dyDescent="0.15">
      <c r="E54" s="307"/>
      <c r="F54" s="307"/>
      <c r="G54" s="307"/>
    </row>
    <row r="55" spans="3:22" ht="20.100000000000001" customHeight="1" x14ac:dyDescent="0.15">
      <c r="E55" s="307"/>
      <c r="F55" s="307"/>
      <c r="G55" s="307"/>
    </row>
    <row r="56" spans="3:22" ht="20.100000000000001" customHeight="1" x14ac:dyDescent="0.15">
      <c r="E56" s="307"/>
      <c r="F56" s="307"/>
      <c r="G56" s="307"/>
    </row>
    <row r="57" spans="3:22" ht="20.100000000000001" customHeight="1" x14ac:dyDescent="0.15">
      <c r="E57" s="307"/>
      <c r="F57" s="307"/>
      <c r="G57" s="307"/>
    </row>
  </sheetData>
  <sheetProtection algorithmName="SHA-512" hashValue="rkEx7QK/e/BMuAZVCXSAxGsuyJoQXE1LC11N+dAU/thf6mLuqOu1GbOAk4AkMp81BJm1+L+vIyipfFR6QOpPdg==" saltValue="Z+mQLLFbdFW6s/qb0WScWg==" spinCount="100000" sheet="1" formatCells="0" formatRows="0" insertRows="0"/>
  <protectedRanges>
    <protectedRange sqref="M19:V51" name="範囲2"/>
    <protectedRange sqref="D22:I51" name="範囲1"/>
  </protectedRanges>
  <mergeCells count="15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77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IF(一括契約【税込用】必要積算経費一覧表_当該年度!$H$26&lt;&gt;0, 一括契約【税込用】必要積算経費一覧表_当該年度!$H$26,"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IF(一括契約【税込用】必要積算経費一覧表_当該年度!$F$26&lt;&gt;0, 一括契約【税込用】必要積算経費一覧表_当該年度!$F$26," ")</f>
        <v xml:space="preserve"> </v>
      </c>
      <c r="F17" s="421"/>
      <c r="G17" s="421"/>
      <c r="H17" s="421"/>
      <c r="I17" s="61"/>
      <c r="J17" s="1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94">
        <f>SUM(H22:H41)</f>
        <v>0</v>
      </c>
      <c r="I21" s="98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85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85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85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85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85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85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85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85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85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85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85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85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85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85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85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85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85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85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85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66"/>
      <c r="I41" s="186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一括契約【税込用】必要積算経費一覧表_当該年度!D56</f>
        <v>２　印刷製本費</v>
      </c>
      <c r="E42" s="437"/>
      <c r="F42" s="437"/>
      <c r="G42" s="437"/>
      <c r="H42" s="94">
        <f>SUM(H43:H47)</f>
        <v>0</v>
      </c>
      <c r="I42" s="94">
        <f>SUM(I43:I47)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69"/>
      <c r="I43" s="185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62"/>
      <c r="I44" s="185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62"/>
      <c r="I45" s="185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62"/>
      <c r="I46" s="185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66"/>
      <c r="I47" s="186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一括契約【税込用】必要積算経費一覧表_当該年度!D57</f>
        <v>３　会議費</v>
      </c>
      <c r="E48" s="443"/>
      <c r="F48" s="443"/>
      <c r="G48" s="447"/>
      <c r="H48" s="94">
        <f>SUM(H49:H58)</f>
        <v>0</v>
      </c>
      <c r="I48" s="94">
        <f>SUM(I49:I58)</f>
        <v>0</v>
      </c>
      <c r="J48" s="88">
        <f>IFERROR(ROUNDDOWN(I48*一括契約【税込用】必要積算経費一覧表_当該年度!$F$70,0),0)</f>
        <v>0</v>
      </c>
      <c r="K48" s="88">
        <f>H48+I48</f>
        <v>0</v>
      </c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69"/>
      <c r="I49" s="185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62"/>
      <c r="I50" s="185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62"/>
      <c r="I51" s="185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62"/>
      <c r="I52" s="185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62"/>
      <c r="I53" s="185"/>
      <c r="J53" s="38"/>
      <c r="K53" s="38"/>
      <c r="L53" s="3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62"/>
      <c r="I54" s="185"/>
      <c r="J54" s="38"/>
      <c r="K54" s="38"/>
      <c r="L54" s="3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62"/>
      <c r="I55" s="185"/>
      <c r="J55" s="38"/>
      <c r="K55" s="38"/>
      <c r="L55" s="3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62"/>
      <c r="I56" s="185"/>
      <c r="J56" s="38"/>
      <c r="K56" s="38"/>
      <c r="L56" s="3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62"/>
      <c r="I57" s="185"/>
      <c r="J57" s="38"/>
      <c r="K57" s="38"/>
      <c r="L57" s="3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89"/>
      <c r="I58" s="190"/>
      <c r="J58" s="38"/>
      <c r="K58" s="38"/>
      <c r="L58" s="3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一括契約【税込用】必要積算経費一覧表_当該年度!D58</f>
        <v>４　通信運搬費</v>
      </c>
      <c r="E59" s="418"/>
      <c r="F59" s="418"/>
      <c r="G59" s="418"/>
      <c r="H59" s="94">
        <f>SUM(H60:H69)</f>
        <v>0</v>
      </c>
      <c r="I59" s="94">
        <f>SUM(I60:I69)</f>
        <v>0</v>
      </c>
      <c r="J59" s="88">
        <f>IFERROR(ROUNDDOWN(I59*一括契約【税込用】必要積算経費一覧表_当該年度!$F$70,0),0)</f>
        <v>0</v>
      </c>
      <c r="K59" s="88">
        <f>H59+I59</f>
        <v>0</v>
      </c>
      <c r="L59" s="3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69"/>
      <c r="I60" s="185"/>
      <c r="J60" s="38"/>
      <c r="K60" s="38"/>
      <c r="L60" s="3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62"/>
      <c r="I61" s="185"/>
      <c r="J61" s="38"/>
      <c r="K61" s="38"/>
      <c r="L61" s="3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62"/>
      <c r="I62" s="185"/>
      <c r="J62" s="38"/>
      <c r="K62" s="38"/>
      <c r="L62" s="3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62"/>
      <c r="I63" s="185"/>
      <c r="J63" s="38"/>
      <c r="K63" s="38"/>
      <c r="L63" s="3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62"/>
      <c r="I64" s="185"/>
      <c r="J64" s="38"/>
      <c r="K64" s="38"/>
      <c r="L64" s="3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62"/>
      <c r="I65" s="185"/>
      <c r="J65" s="38"/>
      <c r="K65" s="38"/>
      <c r="L65" s="3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62"/>
      <c r="I66" s="185"/>
      <c r="J66" s="38"/>
      <c r="K66" s="38"/>
      <c r="L66" s="3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62"/>
      <c r="I67" s="185"/>
      <c r="J67" s="38"/>
      <c r="K67" s="38"/>
      <c r="L67" s="3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62"/>
      <c r="I68" s="185"/>
      <c r="J68" s="38"/>
      <c r="K68" s="38"/>
      <c r="L68" s="3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66"/>
      <c r="I69" s="186"/>
      <c r="J69" s="38"/>
      <c r="K69" s="38"/>
      <c r="L69" s="3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一括契約【税込用】必要積算経費一覧表_当該年度!D59</f>
        <v>５　光熱水料</v>
      </c>
      <c r="E70" s="418"/>
      <c r="F70" s="418"/>
      <c r="G70" s="418"/>
      <c r="H70" s="94">
        <f>SUM(H71:H75)</f>
        <v>0</v>
      </c>
      <c r="I70" s="94">
        <f>SUM(I71:I75)</f>
        <v>0</v>
      </c>
      <c r="J70" s="88">
        <f>IFERROR(ROUNDDOWN(I70*一括契約【税込用】必要積算経費一覧表_当該年度!$F$70,0),0)</f>
        <v>0</v>
      </c>
      <c r="K70" s="88">
        <f>H70+I70</f>
        <v>0</v>
      </c>
      <c r="L70" s="3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69"/>
      <c r="I71" s="185"/>
      <c r="J71" s="38"/>
      <c r="K71" s="38"/>
      <c r="L71" s="3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62"/>
      <c r="I72" s="185"/>
      <c r="J72" s="38"/>
      <c r="K72" s="38"/>
      <c r="L72" s="3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62"/>
      <c r="I73" s="185"/>
      <c r="J73" s="38"/>
      <c r="K73" s="38"/>
      <c r="L73" s="3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62"/>
      <c r="I74" s="185"/>
      <c r="J74" s="38"/>
      <c r="K74" s="38"/>
      <c r="L74" s="3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66"/>
      <c r="I75" s="185"/>
      <c r="J75" s="38"/>
      <c r="K75" s="38"/>
      <c r="L75" s="3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一括契約【税込用】必要積算経費一覧表_当該年度!D60</f>
        <v>６　その他(諸経費）</v>
      </c>
      <c r="E76" s="418"/>
      <c r="F76" s="418"/>
      <c r="G76" s="418"/>
      <c r="H76" s="94">
        <f>SUM(H77:H96)</f>
        <v>0</v>
      </c>
      <c r="I76" s="94">
        <f>SUM(I77:I96)</f>
        <v>0</v>
      </c>
      <c r="J76" s="88">
        <f>IFERROR(ROUNDDOWN(I76*一括契約【税込用】必要積算経費一覧表_当該年度!$F$70,0),0)</f>
        <v>0</v>
      </c>
      <c r="K76" s="88">
        <f>H76+I76</f>
        <v>0</v>
      </c>
      <c r="L76" s="3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69"/>
      <c r="I77" s="164"/>
      <c r="J77" s="38"/>
      <c r="K77" s="38"/>
      <c r="L77" s="3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69"/>
      <c r="I78" s="164"/>
      <c r="J78" s="38"/>
      <c r="K78" s="38"/>
      <c r="L78" s="3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69"/>
      <c r="I79" s="164"/>
      <c r="J79" s="38"/>
      <c r="K79" s="38"/>
      <c r="L79" s="3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69"/>
      <c r="I80" s="164"/>
      <c r="J80" s="38"/>
      <c r="K80" s="38"/>
      <c r="L80" s="3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69"/>
      <c r="I81" s="164"/>
      <c r="J81" s="38"/>
      <c r="K81" s="38"/>
      <c r="L81" s="3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69"/>
      <c r="I82" s="164"/>
      <c r="J82" s="38"/>
      <c r="K82" s="38"/>
      <c r="L82" s="3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69"/>
      <c r="I83" s="164"/>
      <c r="J83" s="38"/>
      <c r="K83" s="38"/>
      <c r="L83" s="3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69"/>
      <c r="I84" s="164"/>
      <c r="J84" s="38"/>
      <c r="K84" s="38"/>
      <c r="L84" s="3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69"/>
      <c r="I85" s="164"/>
      <c r="J85" s="38"/>
      <c r="K85" s="38"/>
      <c r="L85" s="3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69"/>
      <c r="I86" s="164"/>
      <c r="J86" s="38"/>
      <c r="K86" s="38"/>
      <c r="L86" s="3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69"/>
      <c r="I87" s="164"/>
      <c r="J87" s="38"/>
      <c r="K87" s="38"/>
      <c r="L87" s="3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69"/>
      <c r="I88" s="164"/>
      <c r="J88" s="38"/>
      <c r="K88" s="38"/>
      <c r="L88" s="3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69"/>
      <c r="I89" s="164"/>
      <c r="J89" s="38"/>
      <c r="K89" s="38"/>
      <c r="L89" s="3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69"/>
      <c r="I90" s="164"/>
      <c r="J90" s="38"/>
      <c r="K90" s="38"/>
      <c r="L90" s="3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69"/>
      <c r="I91" s="164"/>
      <c r="J91" s="38"/>
      <c r="K91" s="38"/>
      <c r="L91" s="3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69"/>
      <c r="I92" s="164"/>
      <c r="J92" s="38"/>
      <c r="K92" s="38"/>
      <c r="L92" s="3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62"/>
      <c r="I93" s="164"/>
      <c r="J93" s="38"/>
      <c r="K93" s="38"/>
      <c r="L93" s="3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62"/>
      <c r="I94" s="164"/>
      <c r="J94" s="38"/>
      <c r="K94" s="38"/>
      <c r="L94" s="3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62"/>
      <c r="I95" s="164"/>
      <c r="J95" s="38"/>
      <c r="K95" s="38"/>
      <c r="L95" s="3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233"/>
      <c r="D96" s="165" t="s">
        <v>38</v>
      </c>
      <c r="E96" s="175"/>
      <c r="F96" s="175"/>
      <c r="G96" s="191"/>
      <c r="H96" s="189"/>
      <c r="I96" s="195"/>
      <c r="J96" s="38"/>
      <c r="K96" s="38"/>
      <c r="L96" s="3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  <row r="97" spans="3:22" ht="20.100000000000001" customHeight="1" thickBot="1" x14ac:dyDescent="0.2">
      <c r="C97" s="234"/>
      <c r="D97" s="445" t="str">
        <f>一括契約【税込用】必要積算経費一覧表_当該年度!D61</f>
        <v>７　消費税相当額</v>
      </c>
      <c r="E97" s="446"/>
      <c r="F97" s="446"/>
      <c r="G97" s="446"/>
      <c r="H97" s="106"/>
      <c r="I97" s="107"/>
      <c r="J97" s="95">
        <f>'税込者７_明細（Ⅰ物品費）'!$J$20+'税込者７_明細（Ⅱ人件費・謝金）'!$J$20+'税込者７_明細（Ⅲ旅費）'!$J$20+$J$20</f>
        <v>0</v>
      </c>
      <c r="K97" s="95">
        <f>J97</f>
        <v>0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</sheetData>
  <sheetProtection algorithmName="SHA-512" hashValue="Hkics/+QYeaTtGGfozlsA2ThF85bDv45JAne30kNmN3N1KCLop2Eth7zX3so6wzomLiXsBDsaF97NRRJdd720Q==" saltValue="fqbHEYq6PgrhQYzCdVOwZA==" spinCount="100000" sheet="1" formatCells="0" formatRows="0" insertRows="0"/>
  <protectedRanges>
    <protectedRange sqref="M19:V96" name="範囲2"/>
    <protectedRange sqref="D22:I41 D43:I47 D49:I58 D60:I69 D71:I75 D77:I96" name="範囲1"/>
  </protectedRanges>
  <mergeCells count="21">
    <mergeCell ref="K18:K19"/>
    <mergeCell ref="C12:H12"/>
    <mergeCell ref="C13:D13"/>
    <mergeCell ref="E13:H13"/>
    <mergeCell ref="C14:D14"/>
    <mergeCell ref="E14:H14"/>
    <mergeCell ref="C15:D15"/>
    <mergeCell ref="E15:H15"/>
    <mergeCell ref="C17:D17"/>
    <mergeCell ref="E17:H17"/>
    <mergeCell ref="C18:G18"/>
    <mergeCell ref="H18:H19"/>
    <mergeCell ref="I18:J18"/>
    <mergeCell ref="D76:G76"/>
    <mergeCell ref="D97:G97"/>
    <mergeCell ref="C20:G20"/>
    <mergeCell ref="D21:G21"/>
    <mergeCell ref="D42:G42"/>
    <mergeCell ref="D48:G48"/>
    <mergeCell ref="D59:G59"/>
    <mergeCell ref="D70:G70"/>
  </mergeCells>
  <phoneticPr fontId="2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ax="16383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9" defaultRowHeight="20.100000000000001" customHeight="1" x14ac:dyDescent="0.15"/>
  <cols>
    <col min="1" max="1" width="10.75" style="132" customWidth="1"/>
    <col min="2" max="2" width="4.5" style="132" customWidth="1"/>
    <col min="3" max="3" width="10.625" style="133" customWidth="1"/>
    <col min="4" max="4" width="7" style="133" customWidth="1"/>
    <col min="5" max="5" width="50.625" style="133" customWidth="1"/>
    <col min="6" max="6" width="8.625" style="133" customWidth="1"/>
    <col min="7" max="7" width="28" style="133" customWidth="1"/>
    <col min="8" max="10" width="10.625" style="133" customWidth="1"/>
    <col min="11" max="11" width="15.5" style="133" customWidth="1"/>
    <col min="12" max="16384" width="9" style="133"/>
  </cols>
  <sheetData>
    <row r="1" spans="1:23" s="132" customFormat="1" ht="20.100000000000001" customHeight="1" x14ac:dyDescent="0.15">
      <c r="A1" t="str">
        <f>一括契約【税込用】必要積算経費一覧表_当該年度!A1</f>
        <v>様式1-1-2（税込）（29-1)</v>
      </c>
    </row>
    <row r="2" spans="1:23" s="132" customFormat="1" ht="13.5" x14ac:dyDescent="0.15">
      <c r="A2"/>
      <c r="C2" s="276" t="str">
        <f>'代表者_明細(Ⅰ物品費）'!C2</f>
        <v>［記入要領］</v>
      </c>
    </row>
    <row r="3" spans="1:23" s="132" customFormat="1" ht="12" x14ac:dyDescent="0.15">
      <c r="C3" s="280" t="str">
        <f>'代表者_明細(Ⅰ物品費）'!C3</f>
        <v>１．水色地/黄色地のセル</v>
      </c>
    </row>
    <row r="4" spans="1:23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100000000000001" customHeight="1" x14ac:dyDescent="0.15">
      <c r="C12" s="426" t="s">
        <v>56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58"/>
      <c r="J13" s="5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58"/>
      <c r="J14" s="5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58"/>
      <c r="J15" s="5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IF(一括契約【税込用】必要積算経費一覧表_当該年度!$H$27&lt;&gt;0, 一括契約【税込用】必要積算経費一覧表_当該年度!$H$27," ")</f>
        <v xml:space="preserve"> </v>
      </c>
      <c r="F16" s="62"/>
      <c r="G16" s="62"/>
      <c r="H16" s="62"/>
      <c r="I16" s="58"/>
      <c r="J16" s="5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3:23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IF(一括契約【税込用】必要積算経費一覧表_当該年度!$F$27&lt;&gt;0, 一括契約【税込用】必要積算経費一覧表_当該年度!$F$27," ")</f>
        <v xml:space="preserve"> </v>
      </c>
      <c r="F17" s="421"/>
      <c r="G17" s="421"/>
      <c r="H17" s="421"/>
      <c r="I17" s="59"/>
      <c r="J17" s="5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3:23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3:23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  <c r="W19" s="38"/>
    </row>
    <row r="20" spans="3:23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23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38"/>
    </row>
    <row r="21" spans="3:23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8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38"/>
    </row>
    <row r="22" spans="3:23" ht="20.100000000000001" customHeight="1" x14ac:dyDescent="0.15">
      <c r="C22" s="43"/>
      <c r="D22" s="157" t="s">
        <v>3</v>
      </c>
      <c r="E22" s="281"/>
      <c r="F22" s="281"/>
      <c r="G22" s="282"/>
      <c r="H22" s="158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38"/>
    </row>
    <row r="23" spans="3:23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38"/>
    </row>
    <row r="24" spans="3:23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38"/>
    </row>
    <row r="25" spans="3:23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38"/>
    </row>
    <row r="26" spans="3:23" ht="20.100000000000001" customHeight="1" x14ac:dyDescent="0.15">
      <c r="C26" s="43"/>
      <c r="D26" s="159" t="s">
        <v>7</v>
      </c>
      <c r="E26" s="283"/>
      <c r="F26" s="283"/>
      <c r="G26" s="285"/>
      <c r="H26" s="162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38"/>
    </row>
    <row r="27" spans="3:23" ht="20.100000000000001" customHeight="1" x14ac:dyDescent="0.15">
      <c r="C27" s="43"/>
      <c r="D27" s="159" t="s">
        <v>8</v>
      </c>
      <c r="E27" s="283"/>
      <c r="F27" s="283"/>
      <c r="G27" s="285"/>
      <c r="H27" s="162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38"/>
    </row>
    <row r="28" spans="3:23" ht="20.100000000000001" customHeight="1" x14ac:dyDescent="0.15">
      <c r="C28" s="43"/>
      <c r="D28" s="159" t="s">
        <v>9</v>
      </c>
      <c r="E28" s="283"/>
      <c r="F28" s="283"/>
      <c r="G28" s="285"/>
      <c r="H28" s="162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38"/>
    </row>
    <row r="29" spans="3:23" ht="20.100000000000001" customHeight="1" x14ac:dyDescent="0.15">
      <c r="C29" s="43"/>
      <c r="D29" s="159" t="s">
        <v>10</v>
      </c>
      <c r="E29" s="283"/>
      <c r="F29" s="283"/>
      <c r="G29" s="285"/>
      <c r="H29" s="162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38"/>
    </row>
    <row r="30" spans="3:23" ht="20.100000000000001" customHeight="1" x14ac:dyDescent="0.15">
      <c r="C30" s="43"/>
      <c r="D30" s="159" t="s">
        <v>11</v>
      </c>
      <c r="E30" s="283"/>
      <c r="F30" s="283"/>
      <c r="G30" s="285"/>
      <c r="H30" s="162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38"/>
    </row>
    <row r="31" spans="3:23" ht="20.100000000000001" customHeight="1" x14ac:dyDescent="0.15">
      <c r="C31" s="43"/>
      <c r="D31" s="159" t="s">
        <v>12</v>
      </c>
      <c r="E31" s="283"/>
      <c r="F31" s="283"/>
      <c r="G31" s="285"/>
      <c r="H31" s="162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38"/>
    </row>
    <row r="32" spans="3:23" ht="20.100000000000001" customHeight="1" x14ac:dyDescent="0.15">
      <c r="C32" s="43"/>
      <c r="D32" s="159" t="s">
        <v>23</v>
      </c>
      <c r="E32" s="283"/>
      <c r="F32" s="283"/>
      <c r="G32" s="285"/>
      <c r="H32" s="162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38"/>
    </row>
    <row r="33" spans="3:23" ht="20.100000000000001" customHeight="1" x14ac:dyDescent="0.15">
      <c r="C33" s="43"/>
      <c r="D33" s="159" t="s">
        <v>24</v>
      </c>
      <c r="E33" s="283"/>
      <c r="F33" s="283"/>
      <c r="G33" s="285"/>
      <c r="H33" s="162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38"/>
    </row>
    <row r="34" spans="3:23" ht="20.100000000000001" customHeight="1" x14ac:dyDescent="0.15">
      <c r="C34" s="43"/>
      <c r="D34" s="159" t="s">
        <v>25</v>
      </c>
      <c r="E34" s="283"/>
      <c r="F34" s="283"/>
      <c r="G34" s="285"/>
      <c r="H34" s="162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38"/>
    </row>
    <row r="35" spans="3:23" ht="20.100000000000001" customHeight="1" x14ac:dyDescent="0.15">
      <c r="C35" s="43"/>
      <c r="D35" s="159" t="s">
        <v>26</v>
      </c>
      <c r="E35" s="283"/>
      <c r="F35" s="283"/>
      <c r="G35" s="285"/>
      <c r="H35" s="162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38"/>
    </row>
    <row r="36" spans="3:23" ht="20.100000000000001" customHeight="1" thickBot="1" x14ac:dyDescent="0.2">
      <c r="C36" s="44"/>
      <c r="D36" s="165" t="s">
        <v>27</v>
      </c>
      <c r="E36" s="286"/>
      <c r="F36" s="286"/>
      <c r="G36" s="287"/>
      <c r="H36" s="166"/>
      <c r="I36" s="167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38"/>
    </row>
    <row r="37" spans="3:23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IFERROR(ROUNDDOWN(I37*一括契約【税込用】必要積算経費一覧表_当該年度!$F$70,0),0)</f>
        <v>0</v>
      </c>
      <c r="K37" s="88">
        <f>H37+I37</f>
        <v>0</v>
      </c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38"/>
    </row>
    <row r="38" spans="3:23" ht="20.100000000000001" customHeight="1" x14ac:dyDescent="0.15">
      <c r="C38" s="43"/>
      <c r="D38" s="157" t="s">
        <v>3</v>
      </c>
      <c r="E38" s="281"/>
      <c r="F38" s="281"/>
      <c r="G38" s="288"/>
      <c r="H38" s="169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38"/>
    </row>
    <row r="39" spans="3:23" ht="20.100000000000001" customHeight="1" x14ac:dyDescent="0.15">
      <c r="C39" s="43"/>
      <c r="D39" s="159" t="s">
        <v>4</v>
      </c>
      <c r="E39" s="283"/>
      <c r="F39" s="283"/>
      <c r="G39" s="285"/>
      <c r="H39" s="162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38"/>
    </row>
    <row r="40" spans="3:23" ht="20.100000000000001" customHeight="1" x14ac:dyDescent="0.15">
      <c r="C40" s="43"/>
      <c r="D40" s="159" t="s">
        <v>5</v>
      </c>
      <c r="E40" s="283"/>
      <c r="F40" s="283"/>
      <c r="G40" s="285"/>
      <c r="H40" s="162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38"/>
    </row>
    <row r="41" spans="3:23" ht="20.100000000000001" customHeight="1" x14ac:dyDescent="0.15">
      <c r="C41" s="43"/>
      <c r="D41" s="159" t="s">
        <v>6</v>
      </c>
      <c r="E41" s="283"/>
      <c r="F41" s="283"/>
      <c r="G41" s="285"/>
      <c r="H41" s="162"/>
      <c r="I41" s="164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38"/>
    </row>
    <row r="42" spans="3:23" ht="20.100000000000001" customHeight="1" x14ac:dyDescent="0.15">
      <c r="C42" s="43"/>
      <c r="D42" s="159" t="s">
        <v>7</v>
      </c>
      <c r="E42" s="283"/>
      <c r="F42" s="283"/>
      <c r="G42" s="285"/>
      <c r="H42" s="162"/>
      <c r="I42" s="164"/>
      <c r="J42" s="38"/>
      <c r="K42" s="38"/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38"/>
    </row>
    <row r="43" spans="3:23" ht="20.100000000000001" customHeight="1" x14ac:dyDescent="0.15">
      <c r="C43" s="43"/>
      <c r="D43" s="159" t="s">
        <v>8</v>
      </c>
      <c r="E43" s="283"/>
      <c r="F43" s="283"/>
      <c r="G43" s="285"/>
      <c r="H43" s="162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38"/>
    </row>
    <row r="44" spans="3:23" ht="20.100000000000001" customHeight="1" x14ac:dyDescent="0.15">
      <c r="C44" s="43"/>
      <c r="D44" s="159" t="s">
        <v>9</v>
      </c>
      <c r="E44" s="283"/>
      <c r="F44" s="283"/>
      <c r="G44" s="285"/>
      <c r="H44" s="162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38"/>
    </row>
    <row r="45" spans="3:23" ht="20.100000000000001" customHeight="1" x14ac:dyDescent="0.15">
      <c r="C45" s="43"/>
      <c r="D45" s="159" t="s">
        <v>10</v>
      </c>
      <c r="E45" s="283"/>
      <c r="F45" s="283"/>
      <c r="G45" s="285"/>
      <c r="H45" s="162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38"/>
    </row>
    <row r="46" spans="3:23" ht="20.100000000000001" customHeight="1" x14ac:dyDescent="0.15">
      <c r="C46" s="43"/>
      <c r="D46" s="159" t="s">
        <v>11</v>
      </c>
      <c r="E46" s="283"/>
      <c r="F46" s="283"/>
      <c r="G46" s="285"/>
      <c r="H46" s="162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38"/>
    </row>
    <row r="47" spans="3:23" ht="20.100000000000001" customHeight="1" x14ac:dyDescent="0.15">
      <c r="C47" s="43"/>
      <c r="D47" s="159" t="s">
        <v>12</v>
      </c>
      <c r="E47" s="283"/>
      <c r="F47" s="283"/>
      <c r="G47" s="285"/>
      <c r="H47" s="162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38"/>
    </row>
    <row r="48" spans="3:23" ht="20.100000000000001" customHeight="1" x14ac:dyDescent="0.15">
      <c r="C48" s="43"/>
      <c r="D48" s="159" t="s">
        <v>23</v>
      </c>
      <c r="E48" s="283"/>
      <c r="F48" s="283"/>
      <c r="G48" s="285"/>
      <c r="H48" s="162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38"/>
    </row>
    <row r="49" spans="3:23" ht="20.100000000000001" customHeight="1" x14ac:dyDescent="0.15">
      <c r="C49" s="43"/>
      <c r="D49" s="159" t="s">
        <v>24</v>
      </c>
      <c r="E49" s="283"/>
      <c r="F49" s="283"/>
      <c r="G49" s="285"/>
      <c r="H49" s="162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38"/>
    </row>
    <row r="50" spans="3:23" ht="20.100000000000001" customHeight="1" x14ac:dyDescent="0.15">
      <c r="C50" s="43"/>
      <c r="D50" s="159" t="s">
        <v>25</v>
      </c>
      <c r="E50" s="283"/>
      <c r="F50" s="283"/>
      <c r="G50" s="285"/>
      <c r="H50" s="162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38"/>
    </row>
    <row r="51" spans="3:23" ht="20.100000000000001" customHeight="1" x14ac:dyDescent="0.15">
      <c r="C51" s="43"/>
      <c r="D51" s="159" t="s">
        <v>26</v>
      </c>
      <c r="E51" s="283"/>
      <c r="F51" s="283"/>
      <c r="G51" s="285"/>
      <c r="H51" s="162"/>
      <c r="I51" s="164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38"/>
    </row>
    <row r="52" spans="3:23" ht="20.100000000000001" customHeight="1" x14ac:dyDescent="0.15">
      <c r="C52" s="43"/>
      <c r="D52" s="159" t="s">
        <v>27</v>
      </c>
      <c r="E52" s="283"/>
      <c r="F52" s="283"/>
      <c r="G52" s="285"/>
      <c r="H52" s="162"/>
      <c r="I52" s="164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38"/>
    </row>
    <row r="53" spans="3:23" ht="20.100000000000001" customHeight="1" x14ac:dyDescent="0.15">
      <c r="C53" s="43"/>
      <c r="D53" s="159" t="s">
        <v>34</v>
      </c>
      <c r="E53" s="283"/>
      <c r="F53" s="283"/>
      <c r="G53" s="285"/>
      <c r="H53" s="162"/>
      <c r="I53" s="164"/>
      <c r="J53" s="38"/>
      <c r="K53" s="38"/>
      <c r="L53" s="3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38"/>
    </row>
    <row r="54" spans="3:23" ht="20.100000000000001" customHeight="1" x14ac:dyDescent="0.15">
      <c r="C54" s="43"/>
      <c r="D54" s="159" t="s">
        <v>35</v>
      </c>
      <c r="E54" s="283"/>
      <c r="F54" s="283"/>
      <c r="G54" s="285"/>
      <c r="H54" s="162"/>
      <c r="I54" s="164"/>
      <c r="J54" s="38"/>
      <c r="K54" s="38"/>
      <c r="L54" s="3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38"/>
    </row>
    <row r="55" spans="3:23" ht="20.100000000000001" customHeight="1" x14ac:dyDescent="0.15">
      <c r="C55" s="43"/>
      <c r="D55" s="159" t="s">
        <v>36</v>
      </c>
      <c r="E55" s="283"/>
      <c r="F55" s="283"/>
      <c r="G55" s="285"/>
      <c r="H55" s="162"/>
      <c r="I55" s="164"/>
      <c r="J55" s="38"/>
      <c r="K55" s="38"/>
      <c r="L55" s="3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38"/>
    </row>
    <row r="56" spans="3:23" ht="20.100000000000001" customHeight="1" x14ac:dyDescent="0.15">
      <c r="C56" s="43"/>
      <c r="D56" s="159" t="s">
        <v>37</v>
      </c>
      <c r="E56" s="283"/>
      <c r="F56" s="283"/>
      <c r="G56" s="285"/>
      <c r="H56" s="162"/>
      <c r="I56" s="164"/>
      <c r="J56" s="38"/>
      <c r="K56" s="38"/>
      <c r="L56" s="3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38"/>
    </row>
    <row r="57" spans="3:23" ht="20.100000000000001" customHeight="1" thickBot="1" x14ac:dyDescent="0.2">
      <c r="C57" s="45"/>
      <c r="D57" s="170" t="s">
        <v>38</v>
      </c>
      <c r="E57" s="289"/>
      <c r="F57" s="289"/>
      <c r="G57" s="290"/>
      <c r="H57" s="171"/>
      <c r="I57" s="172"/>
      <c r="J57" s="38"/>
      <c r="K57" s="38"/>
      <c r="L57" s="3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38"/>
    </row>
  </sheetData>
  <sheetProtection algorithmName="SHA-512" hashValue="Wz66KJOn9IBeODdrnYE3Twy9+Un47SFwnKfYs1u8e9KX1GToL9HtD4WdMnDtP8wAH4XUWKTBOhpbarE3N0wn6g==" saltValue="Q4DtgZjtpdOo04E68LRcYA==" spinCount="100000" sheet="1" formatCells="0" formatRows="0" insertRows="0"/>
  <protectedRanges>
    <protectedRange sqref="M19:V57" name="範囲2"/>
    <protectedRange sqref="D22:I36 D38:I57" name="範囲1"/>
  </protectedRanges>
  <mergeCells count="16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D37:G37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57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IF(一括契約【税込用】必要積算経費一覧表_当該年度!$H$27&lt;&gt;0, 一括契約【税込用】必要積算経費一覧表_当該年度!$H$27,"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IF(一括契約【税込用】必要積算経費一覧表_当該年度!$F$27&lt;&gt;0, 一括契約【税込用】必要積算経費一覧表_当該年度!$F$27," ")</f>
        <v xml:space="preserve"> </v>
      </c>
      <c r="F17" s="421"/>
      <c r="G17" s="421"/>
      <c r="H17" s="421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23"/>
      <c r="H20" s="92">
        <f>H21+H42</f>
        <v>0</v>
      </c>
      <c r="I20" s="92">
        <f>I21+I42</f>
        <v>0</v>
      </c>
      <c r="J20" s="201">
        <f>J21+J42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8"/>
      <c r="H21" s="94">
        <f>SUM(H22:H41)</f>
        <v>0</v>
      </c>
      <c r="I21" s="200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34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35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35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35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35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35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35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35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35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35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35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35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35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35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35"/>
      <c r="I36" s="164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35"/>
      <c r="I37" s="164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35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35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35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36"/>
      <c r="I41" s="167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4">
        <f>SUM(H43:H52)</f>
        <v>0</v>
      </c>
      <c r="I42" s="94">
        <f>SUM(I43:I52)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69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62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62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62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62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62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62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62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62"/>
      <c r="I51" s="164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71"/>
      <c r="I52" s="172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E53" s="307"/>
      <c r="F53" s="307"/>
      <c r="G53" s="307"/>
    </row>
    <row r="54" spans="3:22" ht="20.100000000000001" customHeight="1" x14ac:dyDescent="0.15">
      <c r="E54" s="307"/>
      <c r="F54" s="307"/>
      <c r="G54" s="307"/>
    </row>
    <row r="55" spans="3:22" ht="20.100000000000001" customHeight="1" x14ac:dyDescent="0.15">
      <c r="E55" s="307"/>
      <c r="F55" s="307"/>
      <c r="G55" s="307"/>
    </row>
    <row r="56" spans="3:22" ht="20.100000000000001" customHeight="1" x14ac:dyDescent="0.15">
      <c r="E56" s="307"/>
      <c r="F56" s="307"/>
      <c r="G56" s="307"/>
    </row>
    <row r="57" spans="3:22" ht="20.100000000000001" customHeight="1" x14ac:dyDescent="0.15">
      <c r="E57" s="307"/>
      <c r="F57" s="307"/>
      <c r="G57" s="307"/>
    </row>
  </sheetData>
  <sheetProtection algorithmName="SHA-512" hashValue="o2XRsG4a7gGpKoEwqqo0PSl+Jyd3EPg28rCD0kGAwkVT4pI4j4LIMDVXNgjFfbZ1wtqhGavGQqFOXd2XRH9g1w==" saltValue="apaFrF9Vp38AWoNvbRpGlQ==" spinCount="100000" sheet="1" formatCells="0" formatRows="0" insertRows="0"/>
  <protectedRanges>
    <protectedRange sqref="M19:V52" name="範囲2"/>
    <protectedRange sqref="D22:G41 I22:I41 D43:I52" name="範囲1"/>
  </protectedRanges>
  <mergeCells count="16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D42:G42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76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IF(一括契約【税込用】必要積算経費一覧表_当該年度!$H$27&lt;&gt;0, 一括契約【税込用】必要積算経費一覧表_当該年度!$H$27,"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IF(一括契約【税込用】必要積算経費一覧表_当該年度!$F$27&lt;&gt;0, 一括契約【税込用】必要積算経費一覧表_当該年度!$F$27," ")</f>
        <v xml:space="preserve"> </v>
      </c>
      <c r="F17" s="421"/>
      <c r="G17" s="421"/>
      <c r="H17" s="421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23"/>
      <c r="H20" s="92">
        <f>H21</f>
        <v>0</v>
      </c>
      <c r="I20" s="92">
        <f>I21</f>
        <v>0</v>
      </c>
      <c r="J20" s="199">
        <f>J21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8"/>
      <c r="H21" s="94">
        <f>SUM(H22:H51)</f>
        <v>0</v>
      </c>
      <c r="I21" s="98">
        <f>SUM(I22:I51)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64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64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66"/>
      <c r="I41" s="164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66"/>
      <c r="I42" s="164"/>
      <c r="J42" s="38"/>
      <c r="K42" s="38"/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66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66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66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66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66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66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66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66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71"/>
      <c r="I51" s="172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E52" s="307"/>
      <c r="F52" s="307"/>
      <c r="G52" s="307"/>
    </row>
    <row r="53" spans="3:22" ht="20.100000000000001" customHeight="1" x14ac:dyDescent="0.15">
      <c r="E53" s="307"/>
      <c r="F53" s="307"/>
      <c r="G53" s="307"/>
    </row>
    <row r="54" spans="3:22" ht="20.100000000000001" customHeight="1" x14ac:dyDescent="0.15">
      <c r="E54" s="307"/>
      <c r="F54" s="307"/>
      <c r="G54" s="307"/>
    </row>
    <row r="55" spans="3:22" ht="20.100000000000001" customHeight="1" x14ac:dyDescent="0.15">
      <c r="E55" s="307"/>
      <c r="F55" s="307"/>
      <c r="G55" s="307"/>
    </row>
    <row r="56" spans="3:22" ht="20.100000000000001" customHeight="1" x14ac:dyDescent="0.15">
      <c r="E56" s="307"/>
      <c r="F56" s="307"/>
      <c r="G56" s="307"/>
    </row>
    <row r="57" spans="3:22" ht="20.100000000000001" customHeight="1" x14ac:dyDescent="0.15">
      <c r="E57" s="307"/>
      <c r="F57" s="307"/>
      <c r="G57" s="307"/>
    </row>
  </sheetData>
  <sheetProtection algorithmName="SHA-512" hashValue="MhGEPp9cbeH7uG7pGDuo/QB3QS6JuLbD3G3fV0JQvAtsaNlNpYcsgY92KFy7wYpZZcaWzJgTBgyb19WET/TmsA==" saltValue="FfHqmA2mz0v+KK1n7DNsaw==" spinCount="100000" sheet="1" formatCells="0" formatRows="0" insertRows="0"/>
  <protectedRanges>
    <protectedRange sqref="M19:V51" name="範囲2"/>
    <protectedRange sqref="D22:I51" name="範囲1"/>
  </protectedRanges>
  <mergeCells count="15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13.5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x14ac:dyDescent="0.15">
      <c r="C2" s="276" t="str">
        <f>'代表者_明細(Ⅰ物品費）'!C2</f>
        <v>［記入要領］</v>
      </c>
    </row>
    <row r="3" spans="1:22" x14ac:dyDescent="0.15">
      <c r="C3" s="280" t="str">
        <f>'代表者_明細(Ⅰ物品費）'!C3</f>
        <v>１．水色地/黄色地のセル</v>
      </c>
    </row>
    <row r="4" spans="1:22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77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IF(一括契約【税込用】必要積算経費一覧表_当該年度!$H$27&lt;&gt;0, 一括契約【税込用】必要積算経費一覧表_当該年度!$H$27,"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IF(一括契約【税込用】必要積算経費一覧表_当該年度!$F$27&lt;&gt;0, 一括契約【税込用】必要積算経費一覧表_当該年度!$F$27," ")</f>
        <v xml:space="preserve"> </v>
      </c>
      <c r="F17" s="421"/>
      <c r="G17" s="421"/>
      <c r="H17" s="421"/>
      <c r="I17" s="61"/>
      <c r="J17" s="1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94">
        <f>SUM(H22:H41)</f>
        <v>0</v>
      </c>
      <c r="I21" s="98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85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85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85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85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85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85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85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85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85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85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85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85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85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85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85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85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85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85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85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66"/>
      <c r="I41" s="186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7"/>
      <c r="H42" s="94">
        <f>SUM(H43:H47)</f>
        <v>0</v>
      </c>
      <c r="I42" s="94">
        <f>SUM(I43:I47)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69"/>
      <c r="I43" s="185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62"/>
      <c r="I44" s="185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62"/>
      <c r="I45" s="185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62"/>
      <c r="I46" s="185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66"/>
      <c r="I47" s="186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94">
        <f>SUM(H49:H58)</f>
        <v>0</v>
      </c>
      <c r="I48" s="94">
        <f>SUM(I49:I58)</f>
        <v>0</v>
      </c>
      <c r="J48" s="88">
        <f>IFERROR(ROUNDDOWN(I48*一括契約【税込用】必要積算経費一覧表_当該年度!$F$70,0),0)</f>
        <v>0</v>
      </c>
      <c r="K48" s="88">
        <f>H48+I48</f>
        <v>0</v>
      </c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69"/>
      <c r="I49" s="185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62"/>
      <c r="I50" s="185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62"/>
      <c r="I51" s="185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62"/>
      <c r="I52" s="185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62"/>
      <c r="I53" s="185"/>
      <c r="J53" s="38"/>
      <c r="K53" s="38"/>
      <c r="L53" s="3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62"/>
      <c r="I54" s="185"/>
      <c r="J54" s="38"/>
      <c r="K54" s="38"/>
      <c r="L54" s="3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62"/>
      <c r="I55" s="185"/>
      <c r="J55" s="38"/>
      <c r="K55" s="38"/>
      <c r="L55" s="3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62"/>
      <c r="I56" s="185"/>
      <c r="J56" s="38"/>
      <c r="K56" s="38"/>
      <c r="L56" s="3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62"/>
      <c r="I57" s="185"/>
      <c r="J57" s="38"/>
      <c r="K57" s="38"/>
      <c r="L57" s="3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89"/>
      <c r="I58" s="190"/>
      <c r="J58" s="38"/>
      <c r="K58" s="38"/>
      <c r="L58" s="3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8"/>
      <c r="H59" s="94">
        <f>SUM(H60:H69)</f>
        <v>0</v>
      </c>
      <c r="I59" s="94">
        <f>SUM(I60:I69)</f>
        <v>0</v>
      </c>
      <c r="J59" s="88">
        <f>IFERROR(ROUNDDOWN(I59*一括契約【税込用】必要積算経費一覧表_当該年度!$F$70,0),0)</f>
        <v>0</v>
      </c>
      <c r="K59" s="88">
        <f>H59+I59</f>
        <v>0</v>
      </c>
      <c r="L59" s="3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69"/>
      <c r="I60" s="185"/>
      <c r="J60" s="38"/>
      <c r="K60" s="38"/>
      <c r="L60" s="3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62"/>
      <c r="I61" s="185"/>
      <c r="J61" s="38"/>
      <c r="K61" s="38"/>
      <c r="L61" s="3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62"/>
      <c r="I62" s="185"/>
      <c r="J62" s="38"/>
      <c r="K62" s="38"/>
      <c r="L62" s="3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62"/>
      <c r="I63" s="185"/>
      <c r="J63" s="38"/>
      <c r="K63" s="38"/>
      <c r="L63" s="3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62"/>
      <c r="I64" s="185"/>
      <c r="J64" s="38"/>
      <c r="K64" s="38"/>
      <c r="L64" s="3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62"/>
      <c r="I65" s="185"/>
      <c r="J65" s="38"/>
      <c r="K65" s="38"/>
      <c r="L65" s="3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62"/>
      <c r="I66" s="185"/>
      <c r="J66" s="38"/>
      <c r="K66" s="38"/>
      <c r="L66" s="3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62"/>
      <c r="I67" s="185"/>
      <c r="J67" s="38"/>
      <c r="K67" s="38"/>
      <c r="L67" s="3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62"/>
      <c r="I68" s="185"/>
      <c r="J68" s="38"/>
      <c r="K68" s="38"/>
      <c r="L68" s="3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66"/>
      <c r="I69" s="186"/>
      <c r="J69" s="38"/>
      <c r="K69" s="38"/>
      <c r="L69" s="3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8"/>
      <c r="H70" s="94">
        <f>SUM(H71:H75)</f>
        <v>0</v>
      </c>
      <c r="I70" s="94">
        <f>SUM(I71:I75)</f>
        <v>0</v>
      </c>
      <c r="J70" s="88">
        <f>IFERROR(ROUNDDOWN(I70*一括契約【税込用】必要積算経費一覧表_当該年度!$F$70,0),0)</f>
        <v>0</v>
      </c>
      <c r="K70" s="88">
        <f>H70+I70</f>
        <v>0</v>
      </c>
      <c r="L70" s="3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69"/>
      <c r="I71" s="185"/>
      <c r="J71" s="38"/>
      <c r="K71" s="38"/>
      <c r="L71" s="3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62"/>
      <c r="I72" s="185"/>
      <c r="J72" s="38"/>
      <c r="K72" s="38"/>
      <c r="L72" s="3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62"/>
      <c r="I73" s="185"/>
      <c r="J73" s="38"/>
      <c r="K73" s="38"/>
      <c r="L73" s="3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62"/>
      <c r="I74" s="185"/>
      <c r="J74" s="38"/>
      <c r="K74" s="38"/>
      <c r="L74" s="3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66"/>
      <c r="I75" s="185"/>
      <c r="J75" s="38"/>
      <c r="K75" s="38"/>
      <c r="L75" s="3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8"/>
      <c r="H76" s="94">
        <f>SUM(H77:H96)</f>
        <v>0</v>
      </c>
      <c r="I76" s="94">
        <f>SUM(I77:I96)</f>
        <v>0</v>
      </c>
      <c r="J76" s="88">
        <f>IFERROR(ROUNDDOWN(I76*一括契約【税込用】必要積算経費一覧表_当該年度!$F$70,0),0)</f>
        <v>0</v>
      </c>
      <c r="K76" s="88">
        <f>H76+I76</f>
        <v>0</v>
      </c>
      <c r="L76" s="3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69"/>
      <c r="I77" s="164"/>
      <c r="J77" s="38"/>
      <c r="K77" s="38"/>
      <c r="L77" s="3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69"/>
      <c r="I78" s="164"/>
      <c r="J78" s="38"/>
      <c r="K78" s="38"/>
      <c r="L78" s="3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69"/>
      <c r="I79" s="164"/>
      <c r="J79" s="38"/>
      <c r="K79" s="38"/>
      <c r="L79" s="3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69"/>
      <c r="I80" s="164"/>
      <c r="J80" s="38"/>
      <c r="K80" s="38"/>
      <c r="L80" s="3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69"/>
      <c r="I81" s="164"/>
      <c r="J81" s="38"/>
      <c r="K81" s="38"/>
      <c r="L81" s="3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69"/>
      <c r="I82" s="164"/>
      <c r="J82" s="38"/>
      <c r="K82" s="38"/>
      <c r="L82" s="3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69"/>
      <c r="I83" s="164"/>
      <c r="J83" s="38"/>
      <c r="K83" s="38"/>
      <c r="L83" s="3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69"/>
      <c r="I84" s="164"/>
      <c r="J84" s="38"/>
      <c r="K84" s="38"/>
      <c r="L84" s="3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69"/>
      <c r="I85" s="164"/>
      <c r="J85" s="38"/>
      <c r="K85" s="38"/>
      <c r="L85" s="3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69"/>
      <c r="I86" s="164"/>
      <c r="J86" s="38"/>
      <c r="K86" s="38"/>
      <c r="L86" s="3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69"/>
      <c r="I87" s="164"/>
      <c r="J87" s="38"/>
      <c r="K87" s="38"/>
      <c r="L87" s="3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69"/>
      <c r="I88" s="164"/>
      <c r="J88" s="38"/>
      <c r="K88" s="38"/>
      <c r="L88" s="3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69"/>
      <c r="I89" s="164"/>
      <c r="J89" s="38"/>
      <c r="K89" s="38"/>
      <c r="L89" s="3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69"/>
      <c r="I90" s="164"/>
      <c r="J90" s="38"/>
      <c r="K90" s="38"/>
      <c r="L90" s="3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69"/>
      <c r="I91" s="164"/>
      <c r="J91" s="38"/>
      <c r="K91" s="38"/>
      <c r="L91" s="3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69"/>
      <c r="I92" s="164"/>
      <c r="J92" s="38"/>
      <c r="K92" s="38"/>
      <c r="L92" s="3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62"/>
      <c r="I93" s="164"/>
      <c r="J93" s="38"/>
      <c r="K93" s="38"/>
      <c r="L93" s="3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62"/>
      <c r="I94" s="164"/>
      <c r="J94" s="38"/>
      <c r="K94" s="38"/>
      <c r="L94" s="3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62"/>
      <c r="I95" s="164"/>
      <c r="J95" s="38"/>
      <c r="K95" s="38"/>
      <c r="L95" s="3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233"/>
      <c r="D96" s="165" t="s">
        <v>38</v>
      </c>
      <c r="E96" s="175"/>
      <c r="F96" s="175"/>
      <c r="G96" s="191"/>
      <c r="H96" s="189"/>
      <c r="I96" s="195"/>
      <c r="J96" s="38"/>
      <c r="K96" s="38"/>
      <c r="L96" s="3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  <row r="97" spans="3:22" ht="20.100000000000001" customHeight="1" thickBot="1" x14ac:dyDescent="0.2">
      <c r="C97" s="234"/>
      <c r="D97" s="445" t="str">
        <f>一括契約【税込用】必要積算経費一覧表_当該年度!$D$61</f>
        <v>７　消費税相当額</v>
      </c>
      <c r="E97" s="446"/>
      <c r="F97" s="446"/>
      <c r="G97" s="446"/>
      <c r="H97" s="106"/>
      <c r="I97" s="107"/>
      <c r="J97" s="95">
        <f>'税込者８_明細（Ⅰ物品費）'!$J$20+'税込者８_明細（Ⅱ人件費・謝金）'!$J$20+'税込者８_明細（Ⅲ旅費）'!$J$20+$J$20</f>
        <v>0</v>
      </c>
      <c r="K97" s="95">
        <f>J97</f>
        <v>0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</sheetData>
  <sheetProtection algorithmName="SHA-512" hashValue="+BXJHmwo+MTG6HEcpUM88NEfdXpFH71bjNlYwmfJC+Bx25wVB4dg/bzyphWI/qyGQp72DcgV8kBqCa/zOjFtWA==" saltValue="fVYPjSi9bvcer7NBLT6e0g==" spinCount="100000" sheet="1" formatCells="0" formatRows="0" insertRows="0"/>
  <protectedRanges>
    <protectedRange sqref="M19:V96" name="範囲2"/>
    <protectedRange sqref="D22:I41 D43:I47 D49:I58 D60:I69 D71:I75 D77:I96" name="範囲1"/>
  </protectedRanges>
  <mergeCells count="21">
    <mergeCell ref="K18:K19"/>
    <mergeCell ref="C12:H12"/>
    <mergeCell ref="C13:D13"/>
    <mergeCell ref="E13:H13"/>
    <mergeCell ref="C14:D14"/>
    <mergeCell ref="E14:H14"/>
    <mergeCell ref="C15:D15"/>
    <mergeCell ref="E15:H15"/>
    <mergeCell ref="C17:D17"/>
    <mergeCell ref="E17:H17"/>
    <mergeCell ref="C18:G18"/>
    <mergeCell ref="H18:H19"/>
    <mergeCell ref="I18:J18"/>
    <mergeCell ref="D76:G76"/>
    <mergeCell ref="D97:G97"/>
    <mergeCell ref="C20:G20"/>
    <mergeCell ref="D21:G21"/>
    <mergeCell ref="D42:G42"/>
    <mergeCell ref="D48:G48"/>
    <mergeCell ref="D59:G59"/>
    <mergeCell ref="D70:G70"/>
  </mergeCells>
  <phoneticPr fontId="2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ax="16383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9" defaultRowHeight="20.100000000000001" customHeight="1" x14ac:dyDescent="0.15"/>
  <cols>
    <col min="1" max="1" width="10.75" style="132" customWidth="1"/>
    <col min="2" max="2" width="4.5" style="132" customWidth="1"/>
    <col min="3" max="3" width="10.625" style="133" customWidth="1"/>
    <col min="4" max="4" width="7" style="133" customWidth="1"/>
    <col min="5" max="5" width="50.625" style="133" customWidth="1"/>
    <col min="6" max="6" width="8.625" style="133" customWidth="1"/>
    <col min="7" max="7" width="28" style="133" customWidth="1"/>
    <col min="8" max="10" width="10.625" style="133" customWidth="1"/>
    <col min="11" max="11" width="15.5" style="133" customWidth="1"/>
    <col min="12" max="16384" width="9" style="133"/>
  </cols>
  <sheetData>
    <row r="1" spans="1:23" s="132" customFormat="1" ht="20.100000000000001" customHeight="1" x14ac:dyDescent="0.15">
      <c r="A1" t="str">
        <f>一括契約【税込用】必要積算経費一覧表_当該年度!A1</f>
        <v>様式1-1-2（税込）（29-1)</v>
      </c>
    </row>
    <row r="2" spans="1:23" s="132" customFormat="1" ht="13.5" x14ac:dyDescent="0.15">
      <c r="A2"/>
      <c r="C2" s="276" t="str">
        <f>'代表者_明細(Ⅰ物品費）'!C2</f>
        <v>［記入要領］</v>
      </c>
    </row>
    <row r="3" spans="1:23" s="132" customFormat="1" ht="12" x14ac:dyDescent="0.15">
      <c r="C3" s="280" t="str">
        <f>'代表者_明細(Ⅰ物品費）'!C3</f>
        <v>１．水色地/黄色地のセル</v>
      </c>
    </row>
    <row r="4" spans="1:23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100000000000001" customHeight="1" x14ac:dyDescent="0.15">
      <c r="C12" s="426" t="s">
        <v>56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58"/>
      <c r="J13" s="5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58"/>
      <c r="J14" s="5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58"/>
      <c r="J15" s="5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IF(一括契約【税込用】必要積算経費一覧表_当該年度!$H$28&lt;&gt;0, 一括契約【税込用】必要積算経費一覧表_当該年度!$H$28," ")</f>
        <v xml:space="preserve"> </v>
      </c>
      <c r="F16" s="62"/>
      <c r="G16" s="62"/>
      <c r="H16" s="62"/>
      <c r="I16" s="58"/>
      <c r="J16" s="5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3:23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IF(一括契約【税込用】必要積算経費一覧表_当該年度!$F$28&lt;&gt;0, 一括契約【税込用】必要積算経費一覧表_当該年度!$F$28," ")</f>
        <v xml:space="preserve"> </v>
      </c>
      <c r="F17" s="421"/>
      <c r="G17" s="421"/>
      <c r="H17" s="421"/>
      <c r="I17" s="59"/>
      <c r="J17" s="5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3:23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3:23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  <c r="W19" s="38"/>
    </row>
    <row r="20" spans="3:23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23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38"/>
    </row>
    <row r="21" spans="3:23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8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38"/>
    </row>
    <row r="22" spans="3:23" ht="20.100000000000001" customHeight="1" x14ac:dyDescent="0.15">
      <c r="C22" s="43"/>
      <c r="D22" s="157" t="s">
        <v>3</v>
      </c>
      <c r="E22" s="281"/>
      <c r="F22" s="281"/>
      <c r="G22" s="282"/>
      <c r="H22" s="158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38"/>
    </row>
    <row r="23" spans="3:23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38"/>
    </row>
    <row r="24" spans="3:23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38"/>
    </row>
    <row r="25" spans="3:23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38"/>
    </row>
    <row r="26" spans="3:23" ht="20.100000000000001" customHeight="1" x14ac:dyDescent="0.15">
      <c r="C26" s="43"/>
      <c r="D26" s="159" t="s">
        <v>7</v>
      </c>
      <c r="E26" s="283"/>
      <c r="F26" s="283"/>
      <c r="G26" s="285"/>
      <c r="H26" s="162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38"/>
    </row>
    <row r="27" spans="3:23" ht="20.100000000000001" customHeight="1" x14ac:dyDescent="0.15">
      <c r="C27" s="43"/>
      <c r="D27" s="159" t="s">
        <v>8</v>
      </c>
      <c r="E27" s="283"/>
      <c r="F27" s="283"/>
      <c r="G27" s="285"/>
      <c r="H27" s="162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38"/>
    </row>
    <row r="28" spans="3:23" ht="20.100000000000001" customHeight="1" x14ac:dyDescent="0.15">
      <c r="C28" s="43"/>
      <c r="D28" s="159" t="s">
        <v>9</v>
      </c>
      <c r="E28" s="283"/>
      <c r="F28" s="283"/>
      <c r="G28" s="285"/>
      <c r="H28" s="162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38"/>
    </row>
    <row r="29" spans="3:23" ht="20.100000000000001" customHeight="1" x14ac:dyDescent="0.15">
      <c r="C29" s="43"/>
      <c r="D29" s="159" t="s">
        <v>10</v>
      </c>
      <c r="E29" s="283"/>
      <c r="F29" s="283"/>
      <c r="G29" s="285"/>
      <c r="H29" s="162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38"/>
    </row>
    <row r="30" spans="3:23" ht="20.100000000000001" customHeight="1" x14ac:dyDescent="0.15">
      <c r="C30" s="43"/>
      <c r="D30" s="159" t="s">
        <v>11</v>
      </c>
      <c r="E30" s="283"/>
      <c r="F30" s="283"/>
      <c r="G30" s="285"/>
      <c r="H30" s="162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38"/>
    </row>
    <row r="31" spans="3:23" ht="20.100000000000001" customHeight="1" x14ac:dyDescent="0.15">
      <c r="C31" s="43"/>
      <c r="D31" s="159" t="s">
        <v>12</v>
      </c>
      <c r="E31" s="283"/>
      <c r="F31" s="283"/>
      <c r="G31" s="285"/>
      <c r="H31" s="162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38"/>
    </row>
    <row r="32" spans="3:23" ht="20.100000000000001" customHeight="1" x14ac:dyDescent="0.15">
      <c r="C32" s="43"/>
      <c r="D32" s="159" t="s">
        <v>23</v>
      </c>
      <c r="E32" s="283"/>
      <c r="F32" s="283"/>
      <c r="G32" s="285"/>
      <c r="H32" s="162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38"/>
    </row>
    <row r="33" spans="3:23" ht="20.100000000000001" customHeight="1" x14ac:dyDescent="0.15">
      <c r="C33" s="43"/>
      <c r="D33" s="159" t="s">
        <v>24</v>
      </c>
      <c r="E33" s="283"/>
      <c r="F33" s="283"/>
      <c r="G33" s="285"/>
      <c r="H33" s="162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38"/>
    </row>
    <row r="34" spans="3:23" ht="20.100000000000001" customHeight="1" x14ac:dyDescent="0.15">
      <c r="C34" s="43"/>
      <c r="D34" s="159" t="s">
        <v>25</v>
      </c>
      <c r="E34" s="283"/>
      <c r="F34" s="283"/>
      <c r="G34" s="285"/>
      <c r="H34" s="162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38"/>
    </row>
    <row r="35" spans="3:23" ht="20.100000000000001" customHeight="1" x14ac:dyDescent="0.15">
      <c r="C35" s="43"/>
      <c r="D35" s="159" t="s">
        <v>26</v>
      </c>
      <c r="E35" s="283"/>
      <c r="F35" s="283"/>
      <c r="G35" s="285"/>
      <c r="H35" s="162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38"/>
    </row>
    <row r="36" spans="3:23" ht="20.100000000000001" customHeight="1" thickBot="1" x14ac:dyDescent="0.2">
      <c r="C36" s="44"/>
      <c r="D36" s="165" t="s">
        <v>27</v>
      </c>
      <c r="E36" s="286"/>
      <c r="F36" s="286"/>
      <c r="G36" s="287"/>
      <c r="H36" s="166"/>
      <c r="I36" s="167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38"/>
    </row>
    <row r="37" spans="3:23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IFERROR(ROUNDDOWN(I37*一括契約【税込用】必要積算経費一覧表_当該年度!$F$70,0),0)</f>
        <v>0</v>
      </c>
      <c r="K37" s="88">
        <f>H37+I37</f>
        <v>0</v>
      </c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38"/>
    </row>
    <row r="38" spans="3:23" ht="20.100000000000001" customHeight="1" x14ac:dyDescent="0.15">
      <c r="C38" s="43"/>
      <c r="D38" s="157" t="s">
        <v>3</v>
      </c>
      <c r="E38" s="281"/>
      <c r="F38" s="281"/>
      <c r="G38" s="288"/>
      <c r="H38" s="169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38"/>
    </row>
    <row r="39" spans="3:23" ht="20.100000000000001" customHeight="1" x14ac:dyDescent="0.15">
      <c r="C39" s="43"/>
      <c r="D39" s="159" t="s">
        <v>4</v>
      </c>
      <c r="E39" s="283"/>
      <c r="F39" s="283"/>
      <c r="G39" s="285"/>
      <c r="H39" s="162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38"/>
    </row>
    <row r="40" spans="3:23" ht="20.100000000000001" customHeight="1" x14ac:dyDescent="0.15">
      <c r="C40" s="43"/>
      <c r="D40" s="159" t="s">
        <v>5</v>
      </c>
      <c r="E40" s="283"/>
      <c r="F40" s="283"/>
      <c r="G40" s="285"/>
      <c r="H40" s="162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38"/>
    </row>
    <row r="41" spans="3:23" ht="20.100000000000001" customHeight="1" x14ac:dyDescent="0.15">
      <c r="C41" s="43"/>
      <c r="D41" s="159" t="s">
        <v>6</v>
      </c>
      <c r="E41" s="283"/>
      <c r="F41" s="283"/>
      <c r="G41" s="285"/>
      <c r="H41" s="162"/>
      <c r="I41" s="164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38"/>
    </row>
    <row r="42" spans="3:23" ht="20.100000000000001" customHeight="1" x14ac:dyDescent="0.15">
      <c r="C42" s="43"/>
      <c r="D42" s="159" t="s">
        <v>7</v>
      </c>
      <c r="E42" s="283"/>
      <c r="F42" s="283"/>
      <c r="G42" s="285"/>
      <c r="H42" s="162"/>
      <c r="I42" s="164"/>
      <c r="J42" s="38"/>
      <c r="K42" s="38"/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38"/>
    </row>
    <row r="43" spans="3:23" ht="20.100000000000001" customHeight="1" x14ac:dyDescent="0.15">
      <c r="C43" s="43"/>
      <c r="D43" s="159" t="s">
        <v>8</v>
      </c>
      <c r="E43" s="283"/>
      <c r="F43" s="283"/>
      <c r="G43" s="285"/>
      <c r="H43" s="162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38"/>
    </row>
    <row r="44" spans="3:23" ht="20.100000000000001" customHeight="1" x14ac:dyDescent="0.15">
      <c r="C44" s="43"/>
      <c r="D44" s="159" t="s">
        <v>9</v>
      </c>
      <c r="E44" s="283"/>
      <c r="F44" s="283"/>
      <c r="G44" s="285"/>
      <c r="H44" s="162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38"/>
    </row>
    <row r="45" spans="3:23" ht="20.100000000000001" customHeight="1" x14ac:dyDescent="0.15">
      <c r="C45" s="43"/>
      <c r="D45" s="159" t="s">
        <v>10</v>
      </c>
      <c r="E45" s="283"/>
      <c r="F45" s="283"/>
      <c r="G45" s="285"/>
      <c r="H45" s="162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38"/>
    </row>
    <row r="46" spans="3:23" ht="20.100000000000001" customHeight="1" x14ac:dyDescent="0.15">
      <c r="C46" s="43"/>
      <c r="D46" s="159" t="s">
        <v>11</v>
      </c>
      <c r="E46" s="283"/>
      <c r="F46" s="283"/>
      <c r="G46" s="285"/>
      <c r="H46" s="162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38"/>
    </row>
    <row r="47" spans="3:23" ht="20.100000000000001" customHeight="1" x14ac:dyDescent="0.15">
      <c r="C47" s="43"/>
      <c r="D47" s="159" t="s">
        <v>12</v>
      </c>
      <c r="E47" s="283"/>
      <c r="F47" s="283"/>
      <c r="G47" s="285"/>
      <c r="H47" s="162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38"/>
    </row>
    <row r="48" spans="3:23" ht="20.100000000000001" customHeight="1" x14ac:dyDescent="0.15">
      <c r="C48" s="43"/>
      <c r="D48" s="159" t="s">
        <v>23</v>
      </c>
      <c r="E48" s="283"/>
      <c r="F48" s="283"/>
      <c r="G48" s="285"/>
      <c r="H48" s="162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38"/>
    </row>
    <row r="49" spans="3:23" ht="20.100000000000001" customHeight="1" x14ac:dyDescent="0.15">
      <c r="C49" s="43"/>
      <c r="D49" s="159" t="s">
        <v>24</v>
      </c>
      <c r="E49" s="283"/>
      <c r="F49" s="283"/>
      <c r="G49" s="285"/>
      <c r="H49" s="162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38"/>
    </row>
    <row r="50" spans="3:23" ht="20.100000000000001" customHeight="1" x14ac:dyDescent="0.15">
      <c r="C50" s="43"/>
      <c r="D50" s="159" t="s">
        <v>25</v>
      </c>
      <c r="E50" s="283"/>
      <c r="F50" s="283"/>
      <c r="G50" s="285"/>
      <c r="H50" s="162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38"/>
    </row>
    <row r="51" spans="3:23" ht="20.100000000000001" customHeight="1" x14ac:dyDescent="0.15">
      <c r="C51" s="43"/>
      <c r="D51" s="159" t="s">
        <v>26</v>
      </c>
      <c r="E51" s="283"/>
      <c r="F51" s="283"/>
      <c r="G51" s="285"/>
      <c r="H51" s="162"/>
      <c r="I51" s="164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38"/>
    </row>
    <row r="52" spans="3:23" ht="20.100000000000001" customHeight="1" x14ac:dyDescent="0.15">
      <c r="C52" s="43"/>
      <c r="D52" s="159" t="s">
        <v>27</v>
      </c>
      <c r="E52" s="283"/>
      <c r="F52" s="283"/>
      <c r="G52" s="285"/>
      <c r="H52" s="162"/>
      <c r="I52" s="164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38"/>
    </row>
    <row r="53" spans="3:23" ht="20.100000000000001" customHeight="1" x14ac:dyDescent="0.15">
      <c r="C53" s="43"/>
      <c r="D53" s="159" t="s">
        <v>34</v>
      </c>
      <c r="E53" s="283"/>
      <c r="F53" s="283"/>
      <c r="G53" s="285"/>
      <c r="H53" s="162"/>
      <c r="I53" s="164"/>
      <c r="J53" s="38"/>
      <c r="K53" s="38"/>
      <c r="L53" s="3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38"/>
    </row>
    <row r="54" spans="3:23" ht="20.100000000000001" customHeight="1" x14ac:dyDescent="0.15">
      <c r="C54" s="43"/>
      <c r="D54" s="159" t="s">
        <v>35</v>
      </c>
      <c r="E54" s="283"/>
      <c r="F54" s="283"/>
      <c r="G54" s="285"/>
      <c r="H54" s="162"/>
      <c r="I54" s="164"/>
      <c r="J54" s="38"/>
      <c r="K54" s="38"/>
      <c r="L54" s="3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38"/>
    </row>
    <row r="55" spans="3:23" ht="20.100000000000001" customHeight="1" x14ac:dyDescent="0.15">
      <c r="C55" s="43"/>
      <c r="D55" s="159" t="s">
        <v>36</v>
      </c>
      <c r="E55" s="283"/>
      <c r="F55" s="283"/>
      <c r="G55" s="285"/>
      <c r="H55" s="162"/>
      <c r="I55" s="164"/>
      <c r="J55" s="38"/>
      <c r="K55" s="38"/>
      <c r="L55" s="3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38"/>
    </row>
    <row r="56" spans="3:23" ht="20.100000000000001" customHeight="1" x14ac:dyDescent="0.15">
      <c r="C56" s="43"/>
      <c r="D56" s="159" t="s">
        <v>37</v>
      </c>
      <c r="E56" s="283"/>
      <c r="F56" s="283"/>
      <c r="G56" s="285"/>
      <c r="H56" s="162"/>
      <c r="I56" s="164"/>
      <c r="J56" s="38"/>
      <c r="K56" s="38"/>
      <c r="L56" s="3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38"/>
    </row>
    <row r="57" spans="3:23" ht="20.100000000000001" customHeight="1" thickBot="1" x14ac:dyDescent="0.2">
      <c r="C57" s="45"/>
      <c r="D57" s="170" t="s">
        <v>38</v>
      </c>
      <c r="E57" s="289"/>
      <c r="F57" s="289"/>
      <c r="G57" s="290"/>
      <c r="H57" s="171"/>
      <c r="I57" s="172"/>
      <c r="J57" s="38"/>
      <c r="K57" s="38"/>
      <c r="L57" s="3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38"/>
    </row>
  </sheetData>
  <sheetProtection algorithmName="SHA-512" hashValue="8+qgzWD79wZ2dw3rXphJD+sEqVeQS+NmLyqLigxPZXqlibu/JWVBGrvWdZ6ItXhO1faujekDebykOUclGxIKCQ==" saltValue="V2mbL9YB99ZIkqT81sI5Qw==" spinCount="100000" sheet="1" formatCells="0" formatRows="0" insertRows="0"/>
  <protectedRanges>
    <protectedRange sqref="M19:V57" name="範囲2"/>
    <protectedRange sqref="D22:I36 D38:I57" name="範囲1"/>
  </protectedRanges>
  <mergeCells count="16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D37:G37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57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IF(一括契約【税込用】必要積算経費一覧表_当該年度!$H$28&lt;&gt;0, 一括契約【税込用】必要積算経費一覧表_当該年度!$H$28,"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IF(一括契約【税込用】必要積算経費一覧表_当該年度!$F$28&lt;&gt;0, 一括契約【税込用】必要積算経費一覧表_当該年度!$F$28," ")</f>
        <v xml:space="preserve"> </v>
      </c>
      <c r="F17" s="421"/>
      <c r="G17" s="421"/>
      <c r="H17" s="421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23"/>
      <c r="H20" s="92">
        <f>H21+H42</f>
        <v>0</v>
      </c>
      <c r="I20" s="92">
        <f>I21+I42</f>
        <v>0</v>
      </c>
      <c r="J20" s="201">
        <f>J21+J42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8"/>
      <c r="H21" s="94">
        <f>SUM(H22:H41)</f>
        <v>0</v>
      </c>
      <c r="I21" s="200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34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35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35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35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35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35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35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35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35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35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35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35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35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35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35"/>
      <c r="I36" s="164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35"/>
      <c r="I37" s="164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35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35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35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36"/>
      <c r="I41" s="167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4">
        <f>SUM(H43:H52)</f>
        <v>0</v>
      </c>
      <c r="I42" s="94">
        <f>SUM(I43:I52)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69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62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62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62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62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62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62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62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62"/>
      <c r="I51" s="164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71"/>
      <c r="I52" s="172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E53" s="307"/>
      <c r="F53" s="307"/>
      <c r="G53" s="307"/>
    </row>
    <row r="54" spans="3:22" ht="20.100000000000001" customHeight="1" x14ac:dyDescent="0.15">
      <c r="E54" s="307"/>
      <c r="F54" s="307"/>
      <c r="G54" s="307"/>
    </row>
    <row r="55" spans="3:22" ht="20.100000000000001" customHeight="1" x14ac:dyDescent="0.15">
      <c r="E55" s="307"/>
      <c r="F55" s="307"/>
      <c r="G55" s="307"/>
    </row>
    <row r="56" spans="3:22" ht="20.100000000000001" customHeight="1" x14ac:dyDescent="0.15">
      <c r="E56" s="307"/>
      <c r="F56" s="307"/>
      <c r="G56" s="307"/>
    </row>
    <row r="57" spans="3:22" ht="20.100000000000001" customHeight="1" x14ac:dyDescent="0.15">
      <c r="E57" s="307"/>
      <c r="F57" s="307"/>
      <c r="G57" s="307"/>
    </row>
  </sheetData>
  <sheetProtection algorithmName="SHA-512" hashValue="cuOnbn9ulO4LTakGk0W1V14XaEQ10/0T/kS9oS0m6LcE7mIGA6MvfSamC1gpeaV1W/Hm9hH+F3+ZyOyCavNdKg==" saltValue="+gxJk/js1KIssZpfOityjg==" spinCount="100000" sheet="1" formatCells="0" formatRows="0" insertRows="0"/>
  <protectedRanges>
    <protectedRange sqref="M19:V52" name="範囲2"/>
    <protectedRange sqref="D22:G41 I22:I41 D43:I52" name="範囲1"/>
  </protectedRanges>
  <mergeCells count="16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D42:G42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tr">
        <f>'代表者_明細(Ⅰ物品費）'!C2</f>
        <v>［記入要領］</v>
      </c>
    </row>
    <row r="3" spans="1:10" ht="12" x14ac:dyDescent="0.15">
      <c r="C3" s="280" t="str">
        <f>'代表者_明細(Ⅰ物品費）'!C3</f>
        <v>１．水色地/黄色地のセル</v>
      </c>
    </row>
    <row r="4" spans="1:10" ht="12" x14ac:dyDescent="0.15">
      <c r="C4" s="276" t="str">
        <f>'代表者_明細(Ⅰ物品費）'!C4</f>
        <v>　　・水色地のセルのみ必要事項を記入してください。</v>
      </c>
    </row>
    <row r="5" spans="1:10" ht="12" x14ac:dyDescent="0.15">
      <c r="C5" s="277" t="str">
        <f>'代表者_明細(Ⅰ物品費）'!C5</f>
        <v>　　・文字入力が不要なセルは空欄にしておいてください。</v>
      </c>
    </row>
    <row r="6" spans="1:10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76</v>
      </c>
      <c r="D12" s="427"/>
      <c r="E12" s="427"/>
      <c r="F12" s="427"/>
      <c r="G12" s="427"/>
      <c r="H12" s="427"/>
      <c r="I12" s="56"/>
      <c r="J12" s="56"/>
    </row>
    <row r="13" spans="1:10" ht="20.100000000000001" customHeight="1" x14ac:dyDescent="0.15">
      <c r="C13" s="428" t="str">
        <f>一括契約【税込用】必要積算経費一覧表_当該年度!C14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58"/>
      <c r="J13" s="58"/>
    </row>
    <row r="14" spans="1:10" ht="39" customHeight="1" x14ac:dyDescent="0.15">
      <c r="C14" s="428" t="str">
        <f>一括契約【税込用】必要積算経費一覧表_当該年度!C15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58"/>
      <c r="J14" s="58"/>
    </row>
    <row r="15" spans="1:10" ht="27" customHeight="1" x14ac:dyDescent="0.15">
      <c r="C15" s="428" t="str">
        <f>一括契約【税込用】必要積算経費一覧表_当該年度!C16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58"/>
      <c r="J15" s="58"/>
    </row>
    <row r="16" spans="1:10" ht="27" customHeight="1" x14ac:dyDescent="0.15">
      <c r="C16" s="238"/>
      <c r="D16" s="238" t="s">
        <v>89</v>
      </c>
      <c r="E16" s="239" t="str">
        <f>IF(一括契約【税込用】必要積算経費一覧表_当該年度!$H$19&lt;&gt;0, 一括契約【税込用】必要積算経費一覧表_当該年度!$H$19," ")</f>
        <v xml:space="preserve"> </v>
      </c>
      <c r="F16" s="62"/>
      <c r="G16" s="62"/>
      <c r="H16" s="62"/>
      <c r="I16" s="58"/>
      <c r="J16" s="58"/>
    </row>
    <row r="17" spans="3:22" ht="27" customHeight="1" thickBot="1" x14ac:dyDescent="0.2">
      <c r="C17" s="439" t="str">
        <f>一括契約【税込用】必要積算経費一覧表_当該年度!B19</f>
        <v>代表研究者：</v>
      </c>
      <c r="D17" s="439"/>
      <c r="E17" s="421" t="str">
        <f>IF(一括契約【税込用】必要積算経費一覧表_当該年度!$F$19&lt;&gt;0, 一括契約【税込用】必要積算経費一覧表_当該年度!$F$19," ")</f>
        <v xml:space="preserve"> </v>
      </c>
      <c r="F17" s="421"/>
      <c r="G17" s="421"/>
      <c r="H17" s="421"/>
      <c r="I17" s="59"/>
      <c r="J17" s="59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140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23"/>
      <c r="H20" s="92">
        <f>H21</f>
        <v>0</v>
      </c>
      <c r="I20" s="92">
        <f>I21</f>
        <v>0</v>
      </c>
      <c r="J20" s="90">
        <f>J21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8"/>
      <c r="H21" s="94">
        <f>SUM(H22:H51)</f>
        <v>0</v>
      </c>
      <c r="I21" s="94">
        <f>SUM(I22:I51)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58</v>
      </c>
      <c r="E22" s="292"/>
      <c r="F22" s="281"/>
      <c r="G22" s="282"/>
      <c r="H22" s="169"/>
      <c r="I22" s="164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59</v>
      </c>
      <c r="E23" s="283"/>
      <c r="F23" s="283"/>
      <c r="G23" s="284"/>
      <c r="H23" s="162"/>
      <c r="I23" s="164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95</v>
      </c>
      <c r="E24" s="283"/>
      <c r="F24" s="283"/>
      <c r="G24" s="284"/>
      <c r="H24" s="162"/>
      <c r="I24" s="164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96</v>
      </c>
      <c r="E25" s="283"/>
      <c r="F25" s="283"/>
      <c r="G25" s="284"/>
      <c r="H25" s="162"/>
      <c r="I25" s="164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60</v>
      </c>
      <c r="E26" s="283"/>
      <c r="F26" s="283"/>
      <c r="G26" s="284"/>
      <c r="H26" s="162"/>
      <c r="I26" s="164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61</v>
      </c>
      <c r="E27" s="283"/>
      <c r="F27" s="283"/>
      <c r="G27" s="284"/>
      <c r="H27" s="162"/>
      <c r="I27" s="164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62</v>
      </c>
      <c r="E28" s="283"/>
      <c r="F28" s="283"/>
      <c r="G28" s="284"/>
      <c r="H28" s="162"/>
      <c r="I28" s="164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63</v>
      </c>
      <c r="E29" s="308"/>
      <c r="F29" s="283"/>
      <c r="G29" s="284"/>
      <c r="H29" s="162"/>
      <c r="I29" s="164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64</v>
      </c>
      <c r="E30" s="308"/>
      <c r="F30" s="283"/>
      <c r="G30" s="284"/>
      <c r="H30" s="162"/>
      <c r="I30" s="164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65</v>
      </c>
      <c r="E31" s="308"/>
      <c r="F31" s="283"/>
      <c r="G31" s="284"/>
      <c r="H31" s="162"/>
      <c r="I31" s="164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66</v>
      </c>
      <c r="E32" s="308"/>
      <c r="F32" s="283"/>
      <c r="G32" s="284"/>
      <c r="H32" s="162"/>
      <c r="I32" s="164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67</v>
      </c>
      <c r="E33" s="308"/>
      <c r="F33" s="283"/>
      <c r="G33" s="284"/>
      <c r="H33" s="162"/>
      <c r="I33" s="164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68</v>
      </c>
      <c r="E34" s="308"/>
      <c r="F34" s="283"/>
      <c r="G34" s="284"/>
      <c r="H34" s="162"/>
      <c r="I34" s="164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69</v>
      </c>
      <c r="E35" s="308"/>
      <c r="F35" s="283"/>
      <c r="G35" s="284"/>
      <c r="H35" s="162"/>
      <c r="I35" s="164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70</v>
      </c>
      <c r="E36" s="308"/>
      <c r="F36" s="283"/>
      <c r="G36" s="284"/>
      <c r="H36" s="162"/>
      <c r="I36" s="164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71</v>
      </c>
      <c r="E37" s="182"/>
      <c r="F37" s="160"/>
      <c r="G37" s="161"/>
      <c r="H37" s="162"/>
      <c r="I37" s="164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72</v>
      </c>
      <c r="E38" s="308"/>
      <c r="F38" s="283"/>
      <c r="G38" s="284"/>
      <c r="H38" s="162"/>
      <c r="I38" s="164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73</v>
      </c>
      <c r="E39" s="308"/>
      <c r="F39" s="283"/>
      <c r="G39" s="284"/>
      <c r="H39" s="162"/>
      <c r="I39" s="164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74</v>
      </c>
      <c r="E40" s="283"/>
      <c r="F40" s="293"/>
      <c r="G40" s="284"/>
      <c r="H40" s="162"/>
      <c r="I40" s="164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75</v>
      </c>
      <c r="E41" s="294"/>
      <c r="F41" s="295"/>
      <c r="G41" s="296"/>
      <c r="H41" s="166"/>
      <c r="I41" s="164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66"/>
      <c r="I42" s="164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66"/>
      <c r="I43" s="164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66"/>
      <c r="I44" s="164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66"/>
      <c r="I45" s="164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66"/>
      <c r="I46" s="164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66"/>
      <c r="I47" s="164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66"/>
      <c r="I48" s="164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66"/>
      <c r="I49" s="164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66"/>
      <c r="I50" s="164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71"/>
      <c r="I51" s="172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D52" s="46"/>
      <c r="E52" s="291"/>
      <c r="F52" s="291"/>
      <c r="G52" s="291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D53" s="46"/>
      <c r="E53" s="291"/>
      <c r="F53" s="291"/>
      <c r="G53" s="291"/>
    </row>
    <row r="54" spans="3:22" ht="20.100000000000001" customHeight="1" x14ac:dyDescent="0.15">
      <c r="E54" s="291"/>
      <c r="F54" s="291"/>
      <c r="G54" s="291"/>
    </row>
    <row r="55" spans="3:22" ht="20.100000000000001" customHeight="1" x14ac:dyDescent="0.15">
      <c r="E55" s="291"/>
      <c r="F55" s="291"/>
      <c r="G55" s="291"/>
    </row>
    <row r="56" spans="3:22" ht="20.100000000000001" customHeight="1" x14ac:dyDescent="0.15">
      <c r="E56" s="291"/>
      <c r="F56" s="291"/>
      <c r="G56" s="291"/>
    </row>
    <row r="57" spans="3:22" ht="20.100000000000001" customHeight="1" x14ac:dyDescent="0.15">
      <c r="E57" s="291"/>
      <c r="F57" s="291"/>
      <c r="G57" s="291"/>
    </row>
  </sheetData>
  <sheetProtection algorithmName="SHA-512" hashValue="qTC1UUF7BxH52tHaaZocn65+kcpGuZ1zmTyt5wPJEtXetplq9AssWleKPGtmLet4IdaMaBZdTuGfFeOwXxMCQw==" saltValue="O/wTa6oFCBsIbBcdaKZu0Q==" spinCount="100000" sheet="1" formatCells="0" formatRows="0" insertRows="0"/>
  <protectedRanges>
    <protectedRange sqref="M19:V51" name="範囲2"/>
    <protectedRange sqref="D22:I51" name="範囲1"/>
  </protectedRanges>
  <mergeCells count="15">
    <mergeCell ref="C20:G20"/>
    <mergeCell ref="D21:G21"/>
    <mergeCell ref="K18:K19"/>
    <mergeCell ref="C12:H12"/>
    <mergeCell ref="C15:D15"/>
    <mergeCell ref="C17:D17"/>
    <mergeCell ref="I18:J18"/>
    <mergeCell ref="C14:D14"/>
    <mergeCell ref="C13:D13"/>
    <mergeCell ref="H18:H19"/>
    <mergeCell ref="C18:G18"/>
    <mergeCell ref="E13:H13"/>
    <mergeCell ref="E15:H15"/>
    <mergeCell ref="E14:H14"/>
    <mergeCell ref="E17:H17"/>
  </mergeCells>
  <phoneticPr fontId="5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76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IF(一括契約【税込用】必要積算経費一覧表_当該年度!$H$28&lt;&gt;0, 一括契約【税込用】必要積算経費一覧表_当該年度!$H$28,"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IF(一括契約【税込用】必要積算経費一覧表_当該年度!$F$28&lt;&gt;0, 一括契約【税込用】必要積算経費一覧表_当該年度!$F$28," ")</f>
        <v xml:space="preserve"> </v>
      </c>
      <c r="F17" s="421"/>
      <c r="G17" s="421"/>
      <c r="H17" s="421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23"/>
      <c r="H20" s="92">
        <f>H21</f>
        <v>0</v>
      </c>
      <c r="I20" s="92">
        <f>I21</f>
        <v>0</v>
      </c>
      <c r="J20" s="199">
        <f>J21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8"/>
      <c r="H21" s="94">
        <f>SUM(H22:H51)</f>
        <v>0</v>
      </c>
      <c r="I21" s="98">
        <f>SUM(I22:I51)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64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64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66"/>
      <c r="I41" s="164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66"/>
      <c r="I42" s="164"/>
      <c r="J42" s="38"/>
      <c r="K42" s="38"/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66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66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66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66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66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66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66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66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71"/>
      <c r="I51" s="172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E52" s="307"/>
      <c r="F52" s="307"/>
      <c r="G52" s="307"/>
    </row>
    <row r="53" spans="3:22" ht="20.100000000000001" customHeight="1" x14ac:dyDescent="0.15">
      <c r="E53" s="307"/>
      <c r="F53" s="307"/>
      <c r="G53" s="307"/>
    </row>
    <row r="54" spans="3:22" ht="20.100000000000001" customHeight="1" x14ac:dyDescent="0.15">
      <c r="E54" s="307"/>
      <c r="F54" s="307"/>
      <c r="G54" s="307"/>
    </row>
    <row r="55" spans="3:22" ht="20.100000000000001" customHeight="1" x14ac:dyDescent="0.15">
      <c r="E55" s="307"/>
      <c r="F55" s="307"/>
      <c r="G55" s="307"/>
    </row>
    <row r="56" spans="3:22" ht="20.100000000000001" customHeight="1" x14ac:dyDescent="0.15">
      <c r="E56" s="307"/>
      <c r="F56" s="307"/>
      <c r="G56" s="307"/>
    </row>
    <row r="57" spans="3:22" ht="20.100000000000001" customHeight="1" x14ac:dyDescent="0.15">
      <c r="E57" s="307"/>
      <c r="F57" s="307"/>
      <c r="G57" s="307"/>
    </row>
  </sheetData>
  <sheetProtection algorithmName="SHA-512" hashValue="P0+zhr/TyohJ++//O/HIkE8XaTk4amiIdlvSNZUlJvWXKPZssshyTChZRshQibpJAC0X/4WVAO0e6vJXuiTdvw==" saltValue="0HPBQYAerTq6vlxsCKSfRw==" spinCount="100000" sheet="1" formatCells="0" formatRows="0" insertRows="0"/>
  <protectedRanges>
    <protectedRange sqref="M19:V51" name="範囲2"/>
    <protectedRange sqref="D22:I51" name="範囲1"/>
  </protectedRanges>
  <mergeCells count="15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7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77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IF(一括契約【税込用】必要積算経費一覧表_当該年度!$H$28&lt;&gt;0, 一括契約【税込用】必要積算経費一覧表_当該年度!$H$28,"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IF(一括契約【税込用】必要積算経費一覧表_当該年度!$F$28&lt;&gt;0, 一括契約【税込用】必要積算経費一覧表_当該年度!$F$28," ")</f>
        <v xml:space="preserve"> </v>
      </c>
      <c r="F17" s="421"/>
      <c r="G17" s="421"/>
      <c r="H17" s="421"/>
      <c r="I17" s="61"/>
      <c r="J17" s="1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94">
        <f>SUM(H22:H41)</f>
        <v>0</v>
      </c>
      <c r="I21" s="98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85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85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85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85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85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85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85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85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85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85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85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85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85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85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85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85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85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85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85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66"/>
      <c r="I41" s="186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7"/>
      <c r="H42" s="94">
        <f>SUM(H43:H47)</f>
        <v>0</v>
      </c>
      <c r="I42" s="94">
        <f>SUM(I43:I47)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69"/>
      <c r="I43" s="185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62"/>
      <c r="I44" s="185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62"/>
      <c r="I45" s="185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62"/>
      <c r="I46" s="185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66"/>
      <c r="I47" s="186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94">
        <f>SUM(H49:H58)</f>
        <v>0</v>
      </c>
      <c r="I48" s="94">
        <f>SUM(I49:I58)</f>
        <v>0</v>
      </c>
      <c r="J48" s="88">
        <f>IFERROR(ROUNDDOWN(I48*一括契約【税込用】必要積算経費一覧表_当該年度!$F$70,0),0)</f>
        <v>0</v>
      </c>
      <c r="K48" s="88">
        <f>H48+I48</f>
        <v>0</v>
      </c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69"/>
      <c r="I49" s="185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62"/>
      <c r="I50" s="185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62"/>
      <c r="I51" s="185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62"/>
      <c r="I52" s="185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62"/>
      <c r="I53" s="185"/>
      <c r="J53" s="38"/>
      <c r="K53" s="38"/>
      <c r="L53" s="3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62"/>
      <c r="I54" s="185"/>
      <c r="J54" s="38"/>
      <c r="K54" s="38"/>
      <c r="L54" s="3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62"/>
      <c r="I55" s="185"/>
      <c r="J55" s="38"/>
      <c r="K55" s="38"/>
      <c r="L55" s="3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62"/>
      <c r="I56" s="185"/>
      <c r="J56" s="38"/>
      <c r="K56" s="38"/>
      <c r="L56" s="3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62"/>
      <c r="I57" s="185"/>
      <c r="J57" s="38"/>
      <c r="K57" s="38"/>
      <c r="L57" s="3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89"/>
      <c r="I58" s="190"/>
      <c r="J58" s="38"/>
      <c r="K58" s="38"/>
      <c r="L58" s="3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8"/>
      <c r="H59" s="94">
        <f>SUM(H60:H69)</f>
        <v>0</v>
      </c>
      <c r="I59" s="94">
        <f>SUM(I60:I69)</f>
        <v>0</v>
      </c>
      <c r="J59" s="88">
        <f>IFERROR(ROUNDDOWN(I59*一括契約【税込用】必要積算経費一覧表_当該年度!$F$70,0),0)</f>
        <v>0</v>
      </c>
      <c r="K59" s="88">
        <f>H59+I59</f>
        <v>0</v>
      </c>
      <c r="L59" s="3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69"/>
      <c r="I60" s="185"/>
      <c r="J60" s="38"/>
      <c r="K60" s="38"/>
      <c r="L60" s="3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62"/>
      <c r="I61" s="185"/>
      <c r="J61" s="38"/>
      <c r="K61" s="38"/>
      <c r="L61" s="3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62"/>
      <c r="I62" s="185"/>
      <c r="J62" s="38"/>
      <c r="K62" s="38"/>
      <c r="L62" s="3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62"/>
      <c r="I63" s="185"/>
      <c r="J63" s="38"/>
      <c r="K63" s="38"/>
      <c r="L63" s="3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62"/>
      <c r="I64" s="185"/>
      <c r="J64" s="38"/>
      <c r="K64" s="38"/>
      <c r="L64" s="3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62"/>
      <c r="I65" s="185"/>
      <c r="J65" s="38"/>
      <c r="K65" s="38"/>
      <c r="L65" s="3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62"/>
      <c r="I66" s="185"/>
      <c r="J66" s="38"/>
      <c r="K66" s="38"/>
      <c r="L66" s="3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62"/>
      <c r="I67" s="185"/>
      <c r="J67" s="38"/>
      <c r="K67" s="38"/>
      <c r="L67" s="3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62"/>
      <c r="I68" s="185"/>
      <c r="J68" s="38"/>
      <c r="K68" s="38"/>
      <c r="L68" s="3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66"/>
      <c r="I69" s="186"/>
      <c r="J69" s="38"/>
      <c r="K69" s="38"/>
      <c r="L69" s="3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8"/>
      <c r="H70" s="94">
        <f>SUM(H71:H75)</f>
        <v>0</v>
      </c>
      <c r="I70" s="94">
        <f>SUM(I71:I75)</f>
        <v>0</v>
      </c>
      <c r="J70" s="88">
        <f>IFERROR(ROUNDDOWN(I70*一括契約【税込用】必要積算経費一覧表_当該年度!$F$70,0),0)</f>
        <v>0</v>
      </c>
      <c r="K70" s="88">
        <f>H70+I70</f>
        <v>0</v>
      </c>
      <c r="L70" s="3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69"/>
      <c r="I71" s="185"/>
      <c r="J71" s="38"/>
      <c r="K71" s="38"/>
      <c r="L71" s="3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62"/>
      <c r="I72" s="185"/>
      <c r="J72" s="38"/>
      <c r="K72" s="38"/>
      <c r="L72" s="3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62"/>
      <c r="I73" s="185"/>
      <c r="J73" s="38"/>
      <c r="K73" s="38"/>
      <c r="L73" s="3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62"/>
      <c r="I74" s="185"/>
      <c r="J74" s="38"/>
      <c r="K74" s="38"/>
      <c r="L74" s="3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66"/>
      <c r="I75" s="185"/>
      <c r="J75" s="38"/>
      <c r="K75" s="38"/>
      <c r="L75" s="3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8"/>
      <c r="H76" s="94">
        <f>SUM(H77:H96)</f>
        <v>0</v>
      </c>
      <c r="I76" s="94">
        <f>SUM(I77:I96)</f>
        <v>0</v>
      </c>
      <c r="J76" s="88">
        <f>IFERROR(ROUNDDOWN(I76*一括契約【税込用】必要積算経費一覧表_当該年度!$F$70,0),0)</f>
        <v>0</v>
      </c>
      <c r="K76" s="88">
        <f>H76+I76</f>
        <v>0</v>
      </c>
      <c r="L76" s="3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69"/>
      <c r="I77" s="164"/>
      <c r="J77" s="38"/>
      <c r="K77" s="38"/>
      <c r="L77" s="3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69"/>
      <c r="I78" s="164"/>
      <c r="J78" s="38"/>
      <c r="K78" s="38"/>
      <c r="L78" s="3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69"/>
      <c r="I79" s="164"/>
      <c r="J79" s="38"/>
      <c r="K79" s="38"/>
      <c r="L79" s="3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69"/>
      <c r="I80" s="164"/>
      <c r="J80" s="38"/>
      <c r="K80" s="38"/>
      <c r="L80" s="3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69"/>
      <c r="I81" s="164"/>
      <c r="J81" s="38"/>
      <c r="K81" s="38"/>
      <c r="L81" s="3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69"/>
      <c r="I82" s="164"/>
      <c r="J82" s="38"/>
      <c r="K82" s="38"/>
      <c r="L82" s="3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69"/>
      <c r="I83" s="164"/>
      <c r="J83" s="38"/>
      <c r="K83" s="38"/>
      <c r="L83" s="3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69"/>
      <c r="I84" s="164"/>
      <c r="J84" s="38"/>
      <c r="K84" s="38"/>
      <c r="L84" s="3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69"/>
      <c r="I85" s="164"/>
      <c r="J85" s="38"/>
      <c r="K85" s="38"/>
      <c r="L85" s="3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69"/>
      <c r="I86" s="164"/>
      <c r="J86" s="38"/>
      <c r="K86" s="38"/>
      <c r="L86" s="3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69"/>
      <c r="I87" s="164"/>
      <c r="J87" s="38"/>
      <c r="K87" s="38"/>
      <c r="L87" s="3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69"/>
      <c r="I88" s="164"/>
      <c r="J88" s="38"/>
      <c r="K88" s="38"/>
      <c r="L88" s="3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69"/>
      <c r="I89" s="164"/>
      <c r="J89" s="38"/>
      <c r="K89" s="38"/>
      <c r="L89" s="3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69"/>
      <c r="I90" s="164"/>
      <c r="J90" s="38"/>
      <c r="K90" s="38"/>
      <c r="L90" s="3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69"/>
      <c r="I91" s="164"/>
      <c r="J91" s="38"/>
      <c r="K91" s="38"/>
      <c r="L91" s="3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69"/>
      <c r="I92" s="164"/>
      <c r="J92" s="38"/>
      <c r="K92" s="38"/>
      <c r="L92" s="3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62"/>
      <c r="I93" s="164"/>
      <c r="J93" s="38"/>
      <c r="K93" s="38"/>
      <c r="L93" s="3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62"/>
      <c r="I94" s="164"/>
      <c r="J94" s="38"/>
      <c r="K94" s="38"/>
      <c r="L94" s="3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62"/>
      <c r="I95" s="164"/>
      <c r="J95" s="38"/>
      <c r="K95" s="38"/>
      <c r="L95" s="3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233"/>
      <c r="D96" s="165" t="s">
        <v>38</v>
      </c>
      <c r="E96" s="175"/>
      <c r="F96" s="175"/>
      <c r="G96" s="191"/>
      <c r="H96" s="189"/>
      <c r="I96" s="195"/>
      <c r="J96" s="38"/>
      <c r="K96" s="38"/>
      <c r="L96" s="3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  <row r="97" spans="3:22" ht="20.100000000000001" customHeight="1" thickBot="1" x14ac:dyDescent="0.2">
      <c r="C97" s="234"/>
      <c r="D97" s="445" t="str">
        <f>一括契約【税込用】必要積算経費一覧表_当該年度!$D$61</f>
        <v>７　消費税相当額</v>
      </c>
      <c r="E97" s="446"/>
      <c r="F97" s="446"/>
      <c r="G97" s="446"/>
      <c r="H97" s="106"/>
      <c r="I97" s="107"/>
      <c r="J97" s="95">
        <f>'税込者９_明細（Ⅰ物品費）'!$J$20+'税込者９_明細（Ⅱ人件費・謝金）'!$J$20+'税込者９_明細（Ⅲ旅費）'!$J$20+$J$20</f>
        <v>0</v>
      </c>
      <c r="K97" s="95">
        <f>J97</f>
        <v>0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</sheetData>
  <sheetProtection algorithmName="SHA-512" hashValue="MYCM5SVYmBy7qaEGKO3JS1MvodJ1QSiGBdi76IL1mThQzppoHhz2WD0bGRORTrsKlCQGGoU48XD+vrhfIHE3Pg==" saltValue="ujEfEr3jd/peMPxCz2+03w==" spinCount="100000" sheet="1" formatCells="0" formatRows="0" insertRows="0"/>
  <protectedRanges>
    <protectedRange sqref="M19:V96" name="範囲2"/>
    <protectedRange sqref="D22:I41 D43:I47 D49:I58 D60:I69 D71:I75 D77:I96" name="範囲1"/>
  </protectedRanges>
  <mergeCells count="21">
    <mergeCell ref="K18:K19"/>
    <mergeCell ref="C12:H12"/>
    <mergeCell ref="C13:D13"/>
    <mergeCell ref="E13:H13"/>
    <mergeCell ref="C14:D14"/>
    <mergeCell ref="E14:H14"/>
    <mergeCell ref="C15:D15"/>
    <mergeCell ref="E15:H15"/>
    <mergeCell ref="C17:D17"/>
    <mergeCell ref="E17:H17"/>
    <mergeCell ref="C18:G18"/>
    <mergeCell ref="H18:H19"/>
    <mergeCell ref="I18:J18"/>
    <mergeCell ref="D76:G76"/>
    <mergeCell ref="D97:G97"/>
    <mergeCell ref="C20:G20"/>
    <mergeCell ref="D21:G21"/>
    <mergeCell ref="D42:G42"/>
    <mergeCell ref="D48:G48"/>
    <mergeCell ref="D59:G59"/>
    <mergeCell ref="D70:G70"/>
  </mergeCells>
  <phoneticPr fontId="2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ax="16383" man="1"/>
  </row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9" defaultRowHeight="20.100000000000001" customHeight="1" x14ac:dyDescent="0.15"/>
  <cols>
    <col min="1" max="1" width="10.75" style="132" customWidth="1"/>
    <col min="2" max="2" width="4.5" style="132" customWidth="1"/>
    <col min="3" max="3" width="10.625" style="133" customWidth="1"/>
    <col min="4" max="4" width="7" style="133" customWidth="1"/>
    <col min="5" max="5" width="50.625" style="133" customWidth="1"/>
    <col min="6" max="6" width="8.625" style="133" customWidth="1"/>
    <col min="7" max="7" width="28" style="133" customWidth="1"/>
    <col min="8" max="10" width="10.625" style="133" customWidth="1"/>
    <col min="11" max="11" width="15.5" style="133" customWidth="1"/>
    <col min="12" max="16384" width="9" style="133"/>
  </cols>
  <sheetData>
    <row r="1" spans="1:23" s="132" customFormat="1" ht="20.100000000000001" customHeight="1" x14ac:dyDescent="0.15">
      <c r="A1" t="str">
        <f>一括契約【税込用】必要積算経費一覧表_当該年度!A1</f>
        <v>様式1-1-2（税込）（29-1)</v>
      </c>
    </row>
    <row r="2" spans="1:23" s="132" customFormat="1" ht="13.5" x14ac:dyDescent="0.15">
      <c r="A2"/>
      <c r="C2" s="276" t="str">
        <f>'代表者_明細(Ⅰ物品費）'!C2</f>
        <v>［記入要領］</v>
      </c>
    </row>
    <row r="3" spans="1:23" s="132" customFormat="1" ht="12" x14ac:dyDescent="0.15">
      <c r="C3" s="280" t="str">
        <f>'代表者_明細(Ⅰ物品費）'!C3</f>
        <v>１．水色地/黄色地のセル</v>
      </c>
    </row>
    <row r="4" spans="1:23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100000000000001" customHeight="1" x14ac:dyDescent="0.15">
      <c r="C12" s="426" t="s">
        <v>56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58"/>
      <c r="J13" s="5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58"/>
      <c r="J14" s="5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58"/>
      <c r="J15" s="5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IF(一括契約【税込用】必要積算経費一覧表_当該年度!$H$29&lt;&gt;0, 一括契約【税込用】必要積算経費一覧表_当該年度!$H$29," ")</f>
        <v xml:space="preserve"> </v>
      </c>
      <c r="F16" s="62"/>
      <c r="G16" s="62"/>
      <c r="H16" s="62"/>
      <c r="I16" s="58"/>
      <c r="J16" s="5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3:23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IF(一括契約【税込用】必要積算経費一覧表_当該年度!$F$29&lt;&gt;0, 一括契約【税込用】必要積算経費一覧表_当該年度!$F$29," ")</f>
        <v xml:space="preserve"> </v>
      </c>
      <c r="F17" s="421"/>
      <c r="G17" s="421"/>
      <c r="H17" s="421"/>
      <c r="I17" s="59"/>
      <c r="J17" s="5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3:23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3:23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  <c r="W19" s="38"/>
    </row>
    <row r="20" spans="3:23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23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38"/>
    </row>
    <row r="21" spans="3:23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8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38"/>
    </row>
    <row r="22" spans="3:23" ht="20.100000000000001" customHeight="1" x14ac:dyDescent="0.15">
      <c r="C22" s="43"/>
      <c r="D22" s="157" t="s">
        <v>3</v>
      </c>
      <c r="E22" s="281"/>
      <c r="F22" s="281"/>
      <c r="G22" s="282"/>
      <c r="H22" s="158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38"/>
    </row>
    <row r="23" spans="3:23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38"/>
    </row>
    <row r="24" spans="3:23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38"/>
    </row>
    <row r="25" spans="3:23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38"/>
    </row>
    <row r="26" spans="3:23" ht="20.100000000000001" customHeight="1" x14ac:dyDescent="0.15">
      <c r="C26" s="43"/>
      <c r="D26" s="159" t="s">
        <v>7</v>
      </c>
      <c r="E26" s="283"/>
      <c r="F26" s="283"/>
      <c r="G26" s="285"/>
      <c r="H26" s="162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38"/>
    </row>
    <row r="27" spans="3:23" ht="20.100000000000001" customHeight="1" x14ac:dyDescent="0.15">
      <c r="C27" s="43"/>
      <c r="D27" s="159" t="s">
        <v>8</v>
      </c>
      <c r="E27" s="283"/>
      <c r="F27" s="283"/>
      <c r="G27" s="285"/>
      <c r="H27" s="162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38"/>
    </row>
    <row r="28" spans="3:23" ht="20.100000000000001" customHeight="1" x14ac:dyDescent="0.15">
      <c r="C28" s="43"/>
      <c r="D28" s="159" t="s">
        <v>9</v>
      </c>
      <c r="E28" s="283"/>
      <c r="F28" s="283"/>
      <c r="G28" s="285"/>
      <c r="H28" s="162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38"/>
    </row>
    <row r="29" spans="3:23" ht="20.100000000000001" customHeight="1" x14ac:dyDescent="0.15">
      <c r="C29" s="43"/>
      <c r="D29" s="159" t="s">
        <v>10</v>
      </c>
      <c r="E29" s="283"/>
      <c r="F29" s="283"/>
      <c r="G29" s="285"/>
      <c r="H29" s="162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38"/>
    </row>
    <row r="30" spans="3:23" ht="20.100000000000001" customHeight="1" x14ac:dyDescent="0.15">
      <c r="C30" s="43"/>
      <c r="D30" s="159" t="s">
        <v>11</v>
      </c>
      <c r="E30" s="283"/>
      <c r="F30" s="283"/>
      <c r="G30" s="285"/>
      <c r="H30" s="162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38"/>
    </row>
    <row r="31" spans="3:23" ht="20.100000000000001" customHeight="1" x14ac:dyDescent="0.15">
      <c r="C31" s="43"/>
      <c r="D31" s="159" t="s">
        <v>12</v>
      </c>
      <c r="E31" s="283"/>
      <c r="F31" s="283"/>
      <c r="G31" s="285"/>
      <c r="H31" s="162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38"/>
    </row>
    <row r="32" spans="3:23" ht="20.100000000000001" customHeight="1" x14ac:dyDescent="0.15">
      <c r="C32" s="43"/>
      <c r="D32" s="159" t="s">
        <v>23</v>
      </c>
      <c r="E32" s="283"/>
      <c r="F32" s="283"/>
      <c r="G32" s="285"/>
      <c r="H32" s="162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38"/>
    </row>
    <row r="33" spans="3:23" ht="20.100000000000001" customHeight="1" x14ac:dyDescent="0.15">
      <c r="C33" s="43"/>
      <c r="D33" s="159" t="s">
        <v>24</v>
      </c>
      <c r="E33" s="283"/>
      <c r="F33" s="283"/>
      <c r="G33" s="285"/>
      <c r="H33" s="162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38"/>
    </row>
    <row r="34" spans="3:23" ht="20.100000000000001" customHeight="1" x14ac:dyDescent="0.15">
      <c r="C34" s="43"/>
      <c r="D34" s="159" t="s">
        <v>25</v>
      </c>
      <c r="E34" s="283"/>
      <c r="F34" s="283"/>
      <c r="G34" s="285"/>
      <c r="H34" s="162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38"/>
    </row>
    <row r="35" spans="3:23" ht="20.100000000000001" customHeight="1" x14ac:dyDescent="0.15">
      <c r="C35" s="43"/>
      <c r="D35" s="159" t="s">
        <v>26</v>
      </c>
      <c r="E35" s="283"/>
      <c r="F35" s="283"/>
      <c r="G35" s="285"/>
      <c r="H35" s="162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38"/>
    </row>
    <row r="36" spans="3:23" ht="20.100000000000001" customHeight="1" thickBot="1" x14ac:dyDescent="0.2">
      <c r="C36" s="44"/>
      <c r="D36" s="165" t="s">
        <v>27</v>
      </c>
      <c r="E36" s="286"/>
      <c r="F36" s="286"/>
      <c r="G36" s="287"/>
      <c r="H36" s="166"/>
      <c r="I36" s="167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38"/>
    </row>
    <row r="37" spans="3:23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IFERROR(ROUNDDOWN(I37*一括契約【税込用】必要積算経費一覧表_当該年度!$F$70,0),0)</f>
        <v>0</v>
      </c>
      <c r="K37" s="88">
        <f>H37+I37</f>
        <v>0</v>
      </c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38"/>
    </row>
    <row r="38" spans="3:23" ht="20.100000000000001" customHeight="1" x14ac:dyDescent="0.15">
      <c r="C38" s="43"/>
      <c r="D38" s="157" t="s">
        <v>3</v>
      </c>
      <c r="E38" s="281"/>
      <c r="F38" s="281"/>
      <c r="G38" s="288"/>
      <c r="H38" s="169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38"/>
    </row>
    <row r="39" spans="3:23" ht="20.100000000000001" customHeight="1" x14ac:dyDescent="0.15">
      <c r="C39" s="43"/>
      <c r="D39" s="159" t="s">
        <v>4</v>
      </c>
      <c r="E39" s="283"/>
      <c r="F39" s="283"/>
      <c r="G39" s="285"/>
      <c r="H39" s="162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38"/>
    </row>
    <row r="40" spans="3:23" ht="20.100000000000001" customHeight="1" x14ac:dyDescent="0.15">
      <c r="C40" s="43"/>
      <c r="D40" s="159" t="s">
        <v>5</v>
      </c>
      <c r="E40" s="283"/>
      <c r="F40" s="283"/>
      <c r="G40" s="285"/>
      <c r="H40" s="162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38"/>
    </row>
    <row r="41" spans="3:23" ht="20.100000000000001" customHeight="1" x14ac:dyDescent="0.15">
      <c r="C41" s="43"/>
      <c r="D41" s="159" t="s">
        <v>6</v>
      </c>
      <c r="E41" s="283"/>
      <c r="F41" s="283"/>
      <c r="G41" s="285"/>
      <c r="H41" s="162"/>
      <c r="I41" s="164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38"/>
    </row>
    <row r="42" spans="3:23" ht="20.100000000000001" customHeight="1" x14ac:dyDescent="0.15">
      <c r="C42" s="43"/>
      <c r="D42" s="159" t="s">
        <v>7</v>
      </c>
      <c r="E42" s="283"/>
      <c r="F42" s="283"/>
      <c r="G42" s="285"/>
      <c r="H42" s="162"/>
      <c r="I42" s="164"/>
      <c r="J42" s="38"/>
      <c r="K42" s="38"/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38"/>
    </row>
    <row r="43" spans="3:23" ht="20.100000000000001" customHeight="1" x14ac:dyDescent="0.15">
      <c r="C43" s="43"/>
      <c r="D43" s="159" t="s">
        <v>8</v>
      </c>
      <c r="E43" s="283"/>
      <c r="F43" s="283"/>
      <c r="G43" s="285"/>
      <c r="H43" s="162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38"/>
    </row>
    <row r="44" spans="3:23" ht="20.100000000000001" customHeight="1" x14ac:dyDescent="0.15">
      <c r="C44" s="43"/>
      <c r="D44" s="159" t="s">
        <v>9</v>
      </c>
      <c r="E44" s="283"/>
      <c r="F44" s="283"/>
      <c r="G44" s="285"/>
      <c r="H44" s="162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38"/>
    </row>
    <row r="45" spans="3:23" ht="20.100000000000001" customHeight="1" x14ac:dyDescent="0.15">
      <c r="C45" s="43"/>
      <c r="D45" s="159" t="s">
        <v>10</v>
      </c>
      <c r="E45" s="283"/>
      <c r="F45" s="283"/>
      <c r="G45" s="285"/>
      <c r="H45" s="162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38"/>
    </row>
    <row r="46" spans="3:23" ht="20.100000000000001" customHeight="1" x14ac:dyDescent="0.15">
      <c r="C46" s="43"/>
      <c r="D46" s="159" t="s">
        <v>11</v>
      </c>
      <c r="E46" s="283"/>
      <c r="F46" s="283"/>
      <c r="G46" s="285"/>
      <c r="H46" s="162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38"/>
    </row>
    <row r="47" spans="3:23" ht="20.100000000000001" customHeight="1" x14ac:dyDescent="0.15">
      <c r="C47" s="43"/>
      <c r="D47" s="159" t="s">
        <v>12</v>
      </c>
      <c r="E47" s="283"/>
      <c r="F47" s="283"/>
      <c r="G47" s="285"/>
      <c r="H47" s="162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38"/>
    </row>
    <row r="48" spans="3:23" ht="20.100000000000001" customHeight="1" x14ac:dyDescent="0.15">
      <c r="C48" s="43"/>
      <c r="D48" s="159" t="s">
        <v>23</v>
      </c>
      <c r="E48" s="283"/>
      <c r="F48" s="283"/>
      <c r="G48" s="285"/>
      <c r="H48" s="162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38"/>
    </row>
    <row r="49" spans="3:23" ht="20.100000000000001" customHeight="1" x14ac:dyDescent="0.15">
      <c r="C49" s="43"/>
      <c r="D49" s="159" t="s">
        <v>24</v>
      </c>
      <c r="E49" s="283"/>
      <c r="F49" s="283"/>
      <c r="G49" s="285"/>
      <c r="H49" s="162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38"/>
    </row>
    <row r="50" spans="3:23" ht="20.100000000000001" customHeight="1" x14ac:dyDescent="0.15">
      <c r="C50" s="43"/>
      <c r="D50" s="159" t="s">
        <v>25</v>
      </c>
      <c r="E50" s="283"/>
      <c r="F50" s="283"/>
      <c r="G50" s="285"/>
      <c r="H50" s="162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38"/>
    </row>
    <row r="51" spans="3:23" ht="20.100000000000001" customHeight="1" x14ac:dyDescent="0.15">
      <c r="C51" s="43"/>
      <c r="D51" s="159" t="s">
        <v>26</v>
      </c>
      <c r="E51" s="283"/>
      <c r="F51" s="283"/>
      <c r="G51" s="285"/>
      <c r="H51" s="162"/>
      <c r="I51" s="164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38"/>
    </row>
    <row r="52" spans="3:23" ht="20.100000000000001" customHeight="1" x14ac:dyDescent="0.15">
      <c r="C52" s="43"/>
      <c r="D52" s="159" t="s">
        <v>27</v>
      </c>
      <c r="E52" s="283"/>
      <c r="F52" s="283"/>
      <c r="G52" s="285"/>
      <c r="H52" s="162"/>
      <c r="I52" s="164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38"/>
    </row>
    <row r="53" spans="3:23" ht="20.100000000000001" customHeight="1" x14ac:dyDescent="0.15">
      <c r="C53" s="43"/>
      <c r="D53" s="159" t="s">
        <v>34</v>
      </c>
      <c r="E53" s="283"/>
      <c r="F53" s="283"/>
      <c r="G53" s="285"/>
      <c r="H53" s="162"/>
      <c r="I53" s="164"/>
      <c r="J53" s="38"/>
      <c r="K53" s="38"/>
      <c r="L53" s="3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38"/>
    </row>
    <row r="54" spans="3:23" ht="20.100000000000001" customHeight="1" x14ac:dyDescent="0.15">
      <c r="C54" s="43"/>
      <c r="D54" s="159" t="s">
        <v>35</v>
      </c>
      <c r="E54" s="283"/>
      <c r="F54" s="283"/>
      <c r="G54" s="285"/>
      <c r="H54" s="162"/>
      <c r="I54" s="164"/>
      <c r="J54" s="38"/>
      <c r="K54" s="38"/>
      <c r="L54" s="3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38"/>
    </row>
    <row r="55" spans="3:23" ht="20.100000000000001" customHeight="1" x14ac:dyDescent="0.15">
      <c r="C55" s="43"/>
      <c r="D55" s="159" t="s">
        <v>36</v>
      </c>
      <c r="E55" s="283"/>
      <c r="F55" s="283"/>
      <c r="G55" s="285"/>
      <c r="H55" s="162"/>
      <c r="I55" s="164"/>
      <c r="J55" s="38"/>
      <c r="K55" s="38"/>
      <c r="L55" s="3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38"/>
    </row>
    <row r="56" spans="3:23" ht="20.100000000000001" customHeight="1" x14ac:dyDescent="0.15">
      <c r="C56" s="43"/>
      <c r="D56" s="159" t="s">
        <v>37</v>
      </c>
      <c r="E56" s="283"/>
      <c r="F56" s="283"/>
      <c r="G56" s="285"/>
      <c r="H56" s="162"/>
      <c r="I56" s="164"/>
      <c r="J56" s="38"/>
      <c r="K56" s="38"/>
      <c r="L56" s="3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38"/>
    </row>
    <row r="57" spans="3:23" ht="20.100000000000001" customHeight="1" thickBot="1" x14ac:dyDescent="0.2">
      <c r="C57" s="45"/>
      <c r="D57" s="170" t="s">
        <v>38</v>
      </c>
      <c r="E57" s="289"/>
      <c r="F57" s="289"/>
      <c r="G57" s="290"/>
      <c r="H57" s="171"/>
      <c r="I57" s="172"/>
      <c r="J57" s="38"/>
      <c r="K57" s="38"/>
      <c r="L57" s="3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38"/>
    </row>
  </sheetData>
  <sheetProtection algorithmName="SHA-512" hashValue="S3WV61L2I7glIU9b+I0EmarbvIEafBJSGSCK5pBrQ/E2Mlahs36VD/0jrCGcEB8ALoYvnu6G9LN7X7nnrnHvmQ==" saltValue="bwURAcwfQvUadKZ/D243FA==" spinCount="100000" sheet="1" formatCells="0" formatRows="0" insertRows="0"/>
  <protectedRanges>
    <protectedRange sqref="M19:V57" name="範囲2"/>
    <protectedRange sqref="D22:I36 D38:I57" name="範囲1"/>
  </protectedRanges>
  <mergeCells count="16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D37:G37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57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IF(一括契約【税込用】必要積算経費一覧表_当該年度!$H$29&lt;&gt;0, 一括契約【税込用】必要積算経費一覧表_当該年度!$H$29,"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IF(一括契約【税込用】必要積算経費一覧表_当該年度!$F$29&lt;&gt;0, 一括契約【税込用】必要積算経費一覧表_当該年度!$F$29," ")</f>
        <v xml:space="preserve"> </v>
      </c>
      <c r="F17" s="421"/>
      <c r="G17" s="421"/>
      <c r="H17" s="421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23"/>
      <c r="H20" s="92">
        <f>H21+H42</f>
        <v>0</v>
      </c>
      <c r="I20" s="92">
        <f>I21+I42</f>
        <v>0</v>
      </c>
      <c r="J20" s="201">
        <f>J21+J42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8"/>
      <c r="H21" s="94">
        <f>SUM(H22:H41)</f>
        <v>0</v>
      </c>
      <c r="I21" s="200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34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35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35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35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35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35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35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35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35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35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35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35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35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35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35"/>
      <c r="I36" s="164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35"/>
      <c r="I37" s="164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35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35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35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36"/>
      <c r="I41" s="167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4">
        <f>SUM(H43:H52)</f>
        <v>0</v>
      </c>
      <c r="I42" s="94">
        <f>SUM(I43:I52)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69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62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62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62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62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62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62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62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62"/>
      <c r="I51" s="164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71"/>
      <c r="I52" s="172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E53" s="307"/>
      <c r="F53" s="307"/>
      <c r="G53" s="307"/>
    </row>
    <row r="54" spans="3:22" ht="20.100000000000001" customHeight="1" x14ac:dyDescent="0.15">
      <c r="E54" s="307"/>
      <c r="F54" s="307"/>
      <c r="G54" s="307"/>
    </row>
    <row r="55" spans="3:22" ht="20.100000000000001" customHeight="1" x14ac:dyDescent="0.15">
      <c r="E55" s="307"/>
      <c r="F55" s="307"/>
      <c r="G55" s="307"/>
    </row>
    <row r="56" spans="3:22" ht="20.100000000000001" customHeight="1" x14ac:dyDescent="0.15">
      <c r="E56" s="307"/>
      <c r="F56" s="307"/>
      <c r="G56" s="307"/>
    </row>
    <row r="57" spans="3:22" ht="20.100000000000001" customHeight="1" x14ac:dyDescent="0.15">
      <c r="E57" s="307"/>
      <c r="F57" s="307"/>
      <c r="G57" s="307"/>
    </row>
  </sheetData>
  <sheetProtection algorithmName="SHA-512" hashValue="Nb4iZF56IKDaNUmjWg6H1BOdduXa0HZtqhPNb+NkvsB6m18E0r9dGTl7ywsaF534pjVxZESvWSDnZhT4HX6PGQ==" saltValue="/jrQ1TvPp+mluazt/KRIhw==" spinCount="100000" sheet="1" formatCells="0" formatRows="0" insertRows="0"/>
  <protectedRanges>
    <protectedRange sqref="M19:V52" name="範囲2"/>
    <protectedRange sqref="D22:G41 I22:I41 D43:I52" name="範囲1"/>
  </protectedRanges>
  <mergeCells count="16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D42:G42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76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IF(一括契約【税込用】必要積算経費一覧表_当該年度!$H$29&lt;&gt;0, 一括契約【税込用】必要積算経費一覧表_当該年度!$H$29,"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IF(一括契約【税込用】必要積算経費一覧表_当該年度!$F$29&lt;&gt;0, 一括契約【税込用】必要積算経費一覧表_当該年度!$F$29," ")</f>
        <v xml:space="preserve"> </v>
      </c>
      <c r="F17" s="421"/>
      <c r="G17" s="421"/>
      <c r="H17" s="421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23"/>
      <c r="H20" s="92">
        <f>H21</f>
        <v>0</v>
      </c>
      <c r="I20" s="92">
        <f>I21</f>
        <v>0</v>
      </c>
      <c r="J20" s="199">
        <f>J21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8"/>
      <c r="H21" s="94">
        <f>SUM(H22:H51)</f>
        <v>0</v>
      </c>
      <c r="I21" s="98">
        <f>SUM(I22:I51)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64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64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64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64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64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64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64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64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64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64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64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64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64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64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64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64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66"/>
      <c r="I41" s="164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66"/>
      <c r="I42" s="164"/>
      <c r="J42" s="38"/>
      <c r="K42" s="38"/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66"/>
      <c r="I43" s="164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66"/>
      <c r="I44" s="164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66"/>
      <c r="I45" s="164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66"/>
      <c r="I46" s="164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66"/>
      <c r="I47" s="164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66"/>
      <c r="I48" s="164"/>
      <c r="J48" s="38"/>
      <c r="K48" s="38"/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66"/>
      <c r="I49" s="164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66"/>
      <c r="I50" s="164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71"/>
      <c r="I51" s="172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E52" s="307"/>
      <c r="F52" s="307"/>
      <c r="G52" s="307"/>
    </row>
    <row r="53" spans="3:22" ht="20.100000000000001" customHeight="1" x14ac:dyDescent="0.15">
      <c r="E53" s="307"/>
      <c r="F53" s="307"/>
      <c r="G53" s="307"/>
    </row>
    <row r="54" spans="3:22" ht="20.100000000000001" customHeight="1" x14ac:dyDescent="0.15">
      <c r="E54" s="307"/>
      <c r="F54" s="307"/>
      <c r="G54" s="307"/>
    </row>
    <row r="55" spans="3:22" ht="20.100000000000001" customHeight="1" x14ac:dyDescent="0.15">
      <c r="E55" s="307"/>
      <c r="F55" s="307"/>
      <c r="G55" s="307"/>
    </row>
    <row r="56" spans="3:22" ht="20.100000000000001" customHeight="1" x14ac:dyDescent="0.15">
      <c r="E56" s="307"/>
      <c r="F56" s="307"/>
      <c r="G56" s="307"/>
    </row>
    <row r="57" spans="3:22" ht="20.100000000000001" customHeight="1" x14ac:dyDescent="0.15">
      <c r="E57" s="307"/>
      <c r="F57" s="307"/>
      <c r="G57" s="307"/>
    </row>
  </sheetData>
  <sheetProtection algorithmName="SHA-512" hashValue="MZlA5kcxpa+OmEf5SmKp0BVZ4vrQI22kiHGIRvd/6C33bk7SKednUbpotnSsa5o3jkJJcOjBlLXv07cGvqkIKQ==" saltValue="ty5G/J/y/ZgFp6cvpzZI3g==" spinCount="100000" sheet="1" formatCells="0" formatRows="0" insertRows="0"/>
  <protectedRanges>
    <protectedRange sqref="M19:V51" name="範囲2"/>
    <protectedRange sqref="D22:I51" name="範囲1"/>
  </protectedRanges>
  <mergeCells count="15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C20:G20"/>
    <mergeCell ref="D21:G21"/>
    <mergeCell ref="C17:D17"/>
    <mergeCell ref="E17:H17"/>
    <mergeCell ref="C18:G18"/>
    <mergeCell ref="H18:H19"/>
  </mergeCells>
  <phoneticPr fontId="2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様式1-1-2（税込）（29-1)</v>
      </c>
    </row>
    <row r="2" spans="1:22" ht="13.5" x14ac:dyDescent="0.15">
      <c r="C2" s="276" t="str">
        <f>'代表者_明細(Ⅰ物品費）'!C2</f>
        <v>［記入要領］</v>
      </c>
    </row>
    <row r="3" spans="1:22" ht="13.5" x14ac:dyDescent="0.15">
      <c r="C3" s="280" t="str">
        <f>'代表者_明細(Ⅰ物品費）'!C3</f>
        <v>１．水色地/黄色地のセル</v>
      </c>
    </row>
    <row r="4" spans="1:22" ht="13.5" x14ac:dyDescent="0.15">
      <c r="C4" s="276" t="str">
        <f>'代表者_明細(Ⅰ物品費）'!C4</f>
        <v>　　・水色地のセルのみ必要事項を記入してください。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77" t="str">
        <f>'代表者_明細(Ⅰ物品費）'!C5</f>
        <v>　　・文字入力が不要なセルは空欄にしておいてください。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80" t="s">
        <v>257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76" t="s">
        <v>258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26" t="s">
        <v>77</v>
      </c>
      <c r="D12" s="427"/>
      <c r="E12" s="427"/>
      <c r="F12" s="427"/>
      <c r="G12" s="427"/>
      <c r="H12" s="4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47"/>
      <c r="D16" s="247" t="str">
        <f>一括契約【税込用】必要積算経費一覧表_当該年度!$B$18</f>
        <v>管理番号：</v>
      </c>
      <c r="E16" s="248" t="str">
        <f>IF(一括契約【税込用】必要積算経費一覧表_当該年度!$H$29&lt;&gt;0, 一括契約【税込用】必要積算経費一覧表_当該年度!$H$29," ")</f>
        <v xml:space="preserve"> </v>
      </c>
      <c r="F16" s="62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IF(一括契約【税込用】必要積算経費一覧表_当該年度!$F$29&lt;&gt;0, 一括契約【税込用】必要積算経費一覧表_当該年度!$F$29," ")</f>
        <v xml:space="preserve"> </v>
      </c>
      <c r="F17" s="421"/>
      <c r="G17" s="421"/>
      <c r="H17" s="421"/>
      <c r="I17" s="61"/>
      <c r="J17" s="1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139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136</v>
      </c>
      <c r="J19" s="111" t="s">
        <v>149</v>
      </c>
      <c r="K19" s="425"/>
      <c r="L19" s="38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L20" s="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94">
        <f>SUM(H22:H41)</f>
        <v>0</v>
      </c>
      <c r="I21" s="98">
        <f>SUM(I22:I41)</f>
        <v>0</v>
      </c>
      <c r="J21" s="100">
        <f>IFERROR(ROUNDDOWN(I21*一括契約【税込用】必要積算経費一覧表_当該年度!$F$70,0),0)</f>
        <v>0</v>
      </c>
      <c r="K21" s="89">
        <f>H21+I21</f>
        <v>0</v>
      </c>
      <c r="L21" s="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85"/>
      <c r="J22" s="38"/>
      <c r="K22" s="38"/>
      <c r="L22" s="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85"/>
      <c r="J23" s="38"/>
      <c r="K23" s="38"/>
      <c r="L23" s="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85"/>
      <c r="J24" s=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85"/>
      <c r="J25" s="38"/>
      <c r="K25" s="38"/>
      <c r="L25" s="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85"/>
      <c r="J26" s="38"/>
      <c r="K26" s="38"/>
      <c r="L26" s="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85"/>
      <c r="J27" s="38"/>
      <c r="K27" s="38"/>
      <c r="L27" s="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85"/>
      <c r="J28" s="38"/>
      <c r="K28" s="38"/>
      <c r="L28" s="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85"/>
      <c r="J29" s="38"/>
      <c r="K29" s="38"/>
      <c r="L29" s="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85"/>
      <c r="J30" s="38"/>
      <c r="K30" s="38"/>
      <c r="L30" s="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85"/>
      <c r="J31" s="38"/>
      <c r="K31" s="38"/>
      <c r="L31" s="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85"/>
      <c r="J32" s="38"/>
      <c r="K32" s="38"/>
      <c r="L32" s="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85"/>
      <c r="J33" s="38"/>
      <c r="K33" s="38"/>
      <c r="L33" s="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85"/>
      <c r="J34" s="38"/>
      <c r="K34" s="38"/>
      <c r="L34" s="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85"/>
      <c r="J35" s="38"/>
      <c r="K35" s="38"/>
      <c r="L35" s="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85"/>
      <c r="J36" s="38"/>
      <c r="K36" s="38"/>
      <c r="L36" s="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85"/>
      <c r="J37" s="38"/>
      <c r="K37" s="38"/>
      <c r="L37" s="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85"/>
      <c r="J38" s="38"/>
      <c r="K38" s="38"/>
      <c r="L38" s="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85"/>
      <c r="J39" s="38"/>
      <c r="K39" s="38"/>
      <c r="L39" s="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85"/>
      <c r="J40" s="38"/>
      <c r="K40" s="38"/>
      <c r="L40" s="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66"/>
      <c r="I41" s="186"/>
      <c r="J41" s="38"/>
      <c r="K41" s="38"/>
      <c r="L41" s="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7"/>
      <c r="H42" s="94">
        <f>SUM(H43:H47)</f>
        <v>0</v>
      </c>
      <c r="I42" s="94">
        <f>SUM(I43:I47)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L42" s="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69"/>
      <c r="I43" s="185"/>
      <c r="J43" s="38"/>
      <c r="K43" s="38"/>
      <c r="L43" s="3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62"/>
      <c r="I44" s="185"/>
      <c r="J44" s="38"/>
      <c r="K44" s="38"/>
      <c r="L44" s="3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62"/>
      <c r="I45" s="185"/>
      <c r="J45" s="38"/>
      <c r="K45" s="38"/>
      <c r="L45" s="3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62"/>
      <c r="I46" s="185"/>
      <c r="J46" s="38"/>
      <c r="K46" s="38"/>
      <c r="L46" s="3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66"/>
      <c r="I47" s="186"/>
      <c r="J47" s="38"/>
      <c r="K47" s="38"/>
      <c r="L47" s="3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94">
        <f>SUM(H49:H58)</f>
        <v>0</v>
      </c>
      <c r="I48" s="94">
        <f>SUM(I49:I58)</f>
        <v>0</v>
      </c>
      <c r="J48" s="88">
        <f>IFERROR(ROUNDDOWN(I48*一括契約【税込用】必要積算経費一覧表_当該年度!$F$70,0),0)</f>
        <v>0</v>
      </c>
      <c r="K48" s="88">
        <f>H48+I48</f>
        <v>0</v>
      </c>
      <c r="L48" s="3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69"/>
      <c r="I49" s="185"/>
      <c r="J49" s="38"/>
      <c r="K49" s="38"/>
      <c r="L49" s="3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62"/>
      <c r="I50" s="185"/>
      <c r="J50" s="38"/>
      <c r="K50" s="38"/>
      <c r="L50" s="3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62"/>
      <c r="I51" s="185"/>
      <c r="J51" s="38"/>
      <c r="K51" s="38"/>
      <c r="L51" s="3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62"/>
      <c r="I52" s="185"/>
      <c r="J52" s="38"/>
      <c r="K52" s="38"/>
      <c r="L52" s="3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62"/>
      <c r="I53" s="185"/>
      <c r="J53" s="38"/>
      <c r="K53" s="38"/>
      <c r="L53" s="3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62"/>
      <c r="I54" s="185"/>
      <c r="J54" s="38"/>
      <c r="K54" s="38"/>
      <c r="L54" s="3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62"/>
      <c r="I55" s="185"/>
      <c r="J55" s="38"/>
      <c r="K55" s="38"/>
      <c r="L55" s="3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62"/>
      <c r="I56" s="185"/>
      <c r="J56" s="38"/>
      <c r="K56" s="38"/>
      <c r="L56" s="3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62"/>
      <c r="I57" s="185"/>
      <c r="J57" s="38"/>
      <c r="K57" s="38"/>
      <c r="L57" s="3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89"/>
      <c r="I58" s="190"/>
      <c r="J58" s="38"/>
      <c r="K58" s="38"/>
      <c r="L58" s="3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8"/>
      <c r="H59" s="94">
        <f>SUM(H60:H69)</f>
        <v>0</v>
      </c>
      <c r="I59" s="94">
        <f>SUM(I60:I69)</f>
        <v>0</v>
      </c>
      <c r="J59" s="88">
        <f>IFERROR(ROUNDDOWN(I59*一括契約【税込用】必要積算経費一覧表_当該年度!$F$70,0),0)</f>
        <v>0</v>
      </c>
      <c r="K59" s="88">
        <f>H59+I59</f>
        <v>0</v>
      </c>
      <c r="L59" s="3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69"/>
      <c r="I60" s="185"/>
      <c r="J60" s="38"/>
      <c r="K60" s="38"/>
      <c r="L60" s="3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62"/>
      <c r="I61" s="185"/>
      <c r="J61" s="38"/>
      <c r="K61" s="38"/>
      <c r="L61" s="3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62"/>
      <c r="I62" s="185"/>
      <c r="J62" s="38"/>
      <c r="K62" s="38"/>
      <c r="L62" s="3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62"/>
      <c r="I63" s="185"/>
      <c r="J63" s="38"/>
      <c r="K63" s="38"/>
      <c r="L63" s="3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62"/>
      <c r="I64" s="185"/>
      <c r="J64" s="38"/>
      <c r="K64" s="38"/>
      <c r="L64" s="3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62"/>
      <c r="I65" s="185"/>
      <c r="J65" s="38"/>
      <c r="K65" s="38"/>
      <c r="L65" s="3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62"/>
      <c r="I66" s="185"/>
      <c r="J66" s="38"/>
      <c r="K66" s="38"/>
      <c r="L66" s="3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62"/>
      <c r="I67" s="185"/>
      <c r="J67" s="38"/>
      <c r="K67" s="38"/>
      <c r="L67" s="3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62"/>
      <c r="I68" s="185"/>
      <c r="J68" s="38"/>
      <c r="K68" s="38"/>
      <c r="L68" s="3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66"/>
      <c r="I69" s="186"/>
      <c r="J69" s="38"/>
      <c r="K69" s="38"/>
      <c r="L69" s="3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8"/>
      <c r="H70" s="94">
        <f>SUM(H71:H75)</f>
        <v>0</v>
      </c>
      <c r="I70" s="94">
        <f>SUM(I71:I75)</f>
        <v>0</v>
      </c>
      <c r="J70" s="88">
        <f>IFERROR(ROUNDDOWN(I70*一括契約【税込用】必要積算経費一覧表_当該年度!$F$70,0),0)</f>
        <v>0</v>
      </c>
      <c r="K70" s="88">
        <f>H70+I70</f>
        <v>0</v>
      </c>
      <c r="L70" s="3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69"/>
      <c r="I71" s="185"/>
      <c r="J71" s="38"/>
      <c r="K71" s="38"/>
      <c r="L71" s="3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62"/>
      <c r="I72" s="185"/>
      <c r="J72" s="38"/>
      <c r="K72" s="38"/>
      <c r="L72" s="3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62"/>
      <c r="I73" s="185"/>
      <c r="J73" s="38"/>
      <c r="K73" s="38"/>
      <c r="L73" s="3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62"/>
      <c r="I74" s="185"/>
      <c r="J74" s="38"/>
      <c r="K74" s="38"/>
      <c r="L74" s="3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66"/>
      <c r="I75" s="185"/>
      <c r="J75" s="38"/>
      <c r="K75" s="38"/>
      <c r="L75" s="3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8"/>
      <c r="H76" s="94">
        <f>SUM(H77:H96)</f>
        <v>0</v>
      </c>
      <c r="I76" s="94">
        <f>SUM(I77:I96)</f>
        <v>0</v>
      </c>
      <c r="J76" s="88">
        <f>IFERROR(ROUNDDOWN(I76*一括契約【税込用】必要積算経費一覧表_当該年度!$F$70,0),0)</f>
        <v>0</v>
      </c>
      <c r="K76" s="88">
        <f>H76+I76</f>
        <v>0</v>
      </c>
      <c r="L76" s="3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69"/>
      <c r="I77" s="164"/>
      <c r="J77" s="38"/>
      <c r="K77" s="38"/>
      <c r="L77" s="3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69"/>
      <c r="I78" s="164"/>
      <c r="J78" s="38"/>
      <c r="K78" s="38"/>
      <c r="L78" s="3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69"/>
      <c r="I79" s="164"/>
      <c r="J79" s="38"/>
      <c r="K79" s="38"/>
      <c r="L79" s="3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69"/>
      <c r="I80" s="164"/>
      <c r="J80" s="38"/>
      <c r="K80" s="38"/>
      <c r="L80" s="3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69"/>
      <c r="I81" s="164"/>
      <c r="J81" s="38"/>
      <c r="K81" s="38"/>
      <c r="L81" s="3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69"/>
      <c r="I82" s="164"/>
      <c r="J82" s="38"/>
      <c r="K82" s="38"/>
      <c r="L82" s="3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69"/>
      <c r="I83" s="164"/>
      <c r="J83" s="38"/>
      <c r="K83" s="38"/>
      <c r="L83" s="3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69"/>
      <c r="I84" s="164"/>
      <c r="J84" s="38"/>
      <c r="K84" s="38"/>
      <c r="L84" s="3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69"/>
      <c r="I85" s="164"/>
      <c r="J85" s="38"/>
      <c r="K85" s="38"/>
      <c r="L85" s="3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69"/>
      <c r="I86" s="164"/>
      <c r="J86" s="38"/>
      <c r="K86" s="38"/>
      <c r="L86" s="3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69"/>
      <c r="I87" s="164"/>
      <c r="J87" s="38"/>
      <c r="K87" s="38"/>
      <c r="L87" s="3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69"/>
      <c r="I88" s="164"/>
      <c r="J88" s="38"/>
      <c r="K88" s="38"/>
      <c r="L88" s="3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69"/>
      <c r="I89" s="164"/>
      <c r="J89" s="38"/>
      <c r="K89" s="38"/>
      <c r="L89" s="3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69"/>
      <c r="I90" s="164"/>
      <c r="J90" s="38"/>
      <c r="K90" s="38"/>
      <c r="L90" s="3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69"/>
      <c r="I91" s="164"/>
      <c r="J91" s="38"/>
      <c r="K91" s="38"/>
      <c r="L91" s="3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69"/>
      <c r="I92" s="164"/>
      <c r="J92" s="38"/>
      <c r="K92" s="38"/>
      <c r="L92" s="3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62"/>
      <c r="I93" s="164"/>
      <c r="J93" s="38"/>
      <c r="K93" s="38"/>
      <c r="L93" s="3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62"/>
      <c r="I94" s="164"/>
      <c r="J94" s="38"/>
      <c r="K94" s="38"/>
      <c r="L94" s="3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62"/>
      <c r="I95" s="164"/>
      <c r="J95" s="38"/>
      <c r="K95" s="38"/>
      <c r="L95" s="3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233"/>
      <c r="D96" s="165" t="s">
        <v>38</v>
      </c>
      <c r="E96" s="175"/>
      <c r="F96" s="175"/>
      <c r="G96" s="191"/>
      <c r="H96" s="189"/>
      <c r="I96" s="195"/>
      <c r="J96" s="38"/>
      <c r="K96" s="38"/>
      <c r="L96" s="3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  <row r="97" spans="3:22" ht="20.100000000000001" customHeight="1" thickBot="1" x14ac:dyDescent="0.2">
      <c r="C97" s="234"/>
      <c r="D97" s="445" t="str">
        <f>一括契約【税込用】必要積算経費一覧表_当該年度!$D$61</f>
        <v>７　消費税相当額</v>
      </c>
      <c r="E97" s="446"/>
      <c r="F97" s="446"/>
      <c r="G97" s="446"/>
      <c r="H97" s="106"/>
      <c r="I97" s="107"/>
      <c r="J97" s="95">
        <f>'税込者１０_明細（Ⅰ物品費）'!$J$20+'税込者１０_明細（Ⅱ人件費・謝金）'!$J$20+'税込者１０_明細（Ⅲ旅費）'!$J$20+$J$20</f>
        <v>0</v>
      </c>
      <c r="K97" s="95">
        <f>J97</f>
        <v>0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</sheetData>
  <sheetProtection algorithmName="SHA-512" hashValue="aOvb4M/sGWY2cUkSwoY7wA50ce4LmbA1EwvDyFa/EX/EU6CA0/RMx+HpW7t/ttr1lv2kXFH7qyWCdKAl6F7N+Q==" saltValue="ATpaj5TgBbswaoPbUxvCQA==" spinCount="100000" sheet="1" formatCells="0" formatRows="0" insertRows="0"/>
  <protectedRanges>
    <protectedRange sqref="M19:V96" name="範囲2"/>
    <protectedRange sqref="D22:I41 D43:I47 D49:I58 D60:I69 D71:I75 D77:I96" name="範囲1"/>
  </protectedRanges>
  <mergeCells count="21">
    <mergeCell ref="K18:K19"/>
    <mergeCell ref="C12:H12"/>
    <mergeCell ref="C13:D13"/>
    <mergeCell ref="E13:H13"/>
    <mergeCell ref="C14:D14"/>
    <mergeCell ref="E14:H14"/>
    <mergeCell ref="C15:D15"/>
    <mergeCell ref="E15:H15"/>
    <mergeCell ref="C17:D17"/>
    <mergeCell ref="E17:H17"/>
    <mergeCell ref="C18:G18"/>
    <mergeCell ref="H18:H19"/>
    <mergeCell ref="I18:J18"/>
    <mergeCell ref="D76:G76"/>
    <mergeCell ref="D97:G97"/>
    <mergeCell ref="C20:G20"/>
    <mergeCell ref="D21:G21"/>
    <mergeCell ref="D42:G42"/>
    <mergeCell ref="D48:G48"/>
    <mergeCell ref="D59:G59"/>
    <mergeCell ref="D70:G70"/>
  </mergeCells>
  <phoneticPr fontId="2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ax="16383" man="1"/>
  </row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9" width="11.375" style="38" customWidth="1"/>
    <col min="10" max="10" width="10.625" style="38"/>
    <col min="11" max="11" width="15.5" style="38" customWidth="1"/>
    <col min="12" max="16384" width="10.625" style="38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A2"/>
      <c r="C2" s="276" t="str">
        <f>'代表者_明細(Ⅰ物品費）'!C2</f>
        <v>［記入要領］</v>
      </c>
    </row>
    <row r="3" spans="1:9" ht="12" x14ac:dyDescent="0.15">
      <c r="C3" s="280" t="str">
        <f>'代表者_明細(Ⅰ物品費）'!C3</f>
        <v>１．水色地/黄色地のセル</v>
      </c>
    </row>
    <row r="4" spans="1:9" ht="12" x14ac:dyDescent="0.15">
      <c r="C4" s="276" t="str">
        <f>'代表者_明細(Ⅰ物品費）'!C4</f>
        <v>　　・水色地のセルのみ必要事項を記入してください。</v>
      </c>
    </row>
    <row r="5" spans="1:9" ht="12" x14ac:dyDescent="0.15">
      <c r="C5" s="277" t="str">
        <f>'代表者_明細(Ⅰ物品費）'!C5</f>
        <v>　　・文字入力が不要なセルは空欄にしておいてください。</v>
      </c>
    </row>
    <row r="6" spans="1:9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2" x14ac:dyDescent="0.15">
      <c r="C8" s="280" t="s">
        <v>257</v>
      </c>
    </row>
    <row r="9" spans="1:9" ht="12" x14ac:dyDescent="0.15">
      <c r="C9" s="276" t="s">
        <v>258</v>
      </c>
    </row>
    <row r="12" spans="1:9" ht="20.100000000000001" customHeight="1" x14ac:dyDescent="0.15">
      <c r="C12" s="426" t="s">
        <v>56</v>
      </c>
      <c r="D12" s="427"/>
      <c r="E12" s="427"/>
      <c r="F12" s="427"/>
      <c r="G12" s="427"/>
      <c r="H12" s="427"/>
    </row>
    <row r="13" spans="1:9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420"/>
    </row>
    <row r="14" spans="1:9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420"/>
    </row>
    <row r="15" spans="1:9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420"/>
    </row>
    <row r="16" spans="1:9" ht="27" customHeight="1" x14ac:dyDescent="0.15">
      <c r="C16" s="238"/>
      <c r="D16" s="238" t="str">
        <f>一括契約【税込用】必要積算経費一覧表_当該年度!$B$18</f>
        <v>管理番号：</v>
      </c>
      <c r="E16" s="449" t="str">
        <f>IF(一括契約【税込用】必要積算経費一覧表_当該年度!$H$30&lt;&gt;0, 一括契約【税込用】必要積算経費一覧表_当該年度!$H$30," ")</f>
        <v xml:space="preserve"> </v>
      </c>
      <c r="F16" s="449"/>
      <c r="G16" s="62"/>
      <c r="H16" s="62"/>
      <c r="I16" s="62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IF(一括契約【税込用】必要積算経費一覧表_当該年度!$F$30&lt;&gt;0, 一括契約【税込用】必要積算経費一覧表_当該年度!$F$30," ")</f>
        <v xml:space="preserve"> </v>
      </c>
      <c r="F17" s="421"/>
      <c r="G17" s="421"/>
      <c r="H17" s="421"/>
      <c r="I17" s="421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48"/>
      <c r="H20" s="97">
        <f>H21+H37</f>
        <v>0</v>
      </c>
      <c r="I20" s="65">
        <f>I21+I37</f>
        <v>0</v>
      </c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9"/>
      <c r="H21" s="98">
        <f>SUM(H22:H36)</f>
        <v>0</v>
      </c>
      <c r="I21" s="89">
        <f>IFERROR(ROUNDDOWN(H21*(1+一括契約【税込用】必要積算経費一覧表_当該年度!$F$70),0),0)</f>
        <v>0</v>
      </c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97</v>
      </c>
      <c r="E22" s="281"/>
      <c r="F22" s="281"/>
      <c r="G22" s="282"/>
      <c r="H22" s="185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98</v>
      </c>
      <c r="E23" s="283"/>
      <c r="F23" s="283"/>
      <c r="G23" s="284"/>
      <c r="H23" s="196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99</v>
      </c>
      <c r="E24" s="283"/>
      <c r="F24" s="283"/>
      <c r="G24" s="284"/>
      <c r="H24" s="196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100</v>
      </c>
      <c r="E25" s="283"/>
      <c r="F25" s="283"/>
      <c r="G25" s="285"/>
      <c r="H25" s="196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101</v>
      </c>
      <c r="E26" s="283"/>
      <c r="F26" s="283"/>
      <c r="G26" s="285"/>
      <c r="H26" s="196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102</v>
      </c>
      <c r="E27" s="283"/>
      <c r="F27" s="283"/>
      <c r="G27" s="285"/>
      <c r="H27" s="196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103</v>
      </c>
      <c r="E28" s="283"/>
      <c r="F28" s="283"/>
      <c r="G28" s="285"/>
      <c r="H28" s="196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104</v>
      </c>
      <c r="E29" s="283"/>
      <c r="F29" s="283"/>
      <c r="G29" s="285"/>
      <c r="H29" s="196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105</v>
      </c>
      <c r="E30" s="283"/>
      <c r="F30" s="283"/>
      <c r="G30" s="285"/>
      <c r="H30" s="196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106</v>
      </c>
      <c r="E31" s="283"/>
      <c r="F31" s="283"/>
      <c r="G31" s="285"/>
      <c r="H31" s="196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107</v>
      </c>
      <c r="E32" s="283"/>
      <c r="F32" s="283"/>
      <c r="G32" s="285"/>
      <c r="H32" s="196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108</v>
      </c>
      <c r="E33" s="283"/>
      <c r="F33" s="283"/>
      <c r="G33" s="285"/>
      <c r="H33" s="196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109</v>
      </c>
      <c r="E34" s="283"/>
      <c r="F34" s="283"/>
      <c r="G34" s="285"/>
      <c r="H34" s="196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110</v>
      </c>
      <c r="E35" s="283"/>
      <c r="F35" s="283"/>
      <c r="G35" s="285"/>
      <c r="H35" s="196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thickBot="1" x14ac:dyDescent="0.2">
      <c r="C36" s="44"/>
      <c r="D36" s="165" t="s">
        <v>111</v>
      </c>
      <c r="E36" s="286"/>
      <c r="F36" s="286"/>
      <c r="G36" s="287"/>
      <c r="H36" s="190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8">
        <f>SUM(H38:H57)</f>
        <v>0</v>
      </c>
      <c r="I37" s="88">
        <f>IFERROR(ROUNDDOWN(H37*(1+一括契約【税込用】必要積算経費一覧表_当該年度!$F$70),0),0)</f>
        <v>0</v>
      </c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7" t="s">
        <v>97</v>
      </c>
      <c r="E38" s="281"/>
      <c r="F38" s="281"/>
      <c r="G38" s="288"/>
      <c r="H38" s="185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98</v>
      </c>
      <c r="E39" s="283"/>
      <c r="F39" s="283"/>
      <c r="G39" s="285"/>
      <c r="H39" s="196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99</v>
      </c>
      <c r="E40" s="283"/>
      <c r="F40" s="283"/>
      <c r="G40" s="285"/>
      <c r="H40" s="196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59" t="s">
        <v>100</v>
      </c>
      <c r="E41" s="283"/>
      <c r="F41" s="283"/>
      <c r="G41" s="285"/>
      <c r="H41" s="196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59" t="s">
        <v>101</v>
      </c>
      <c r="E42" s="283"/>
      <c r="F42" s="283"/>
      <c r="G42" s="285"/>
      <c r="H42" s="196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9" t="s">
        <v>102</v>
      </c>
      <c r="E43" s="283"/>
      <c r="F43" s="283"/>
      <c r="G43" s="285"/>
      <c r="H43" s="196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103</v>
      </c>
      <c r="E44" s="283"/>
      <c r="F44" s="283"/>
      <c r="G44" s="285"/>
      <c r="H44" s="196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104</v>
      </c>
      <c r="E45" s="283"/>
      <c r="F45" s="283"/>
      <c r="G45" s="285"/>
      <c r="H45" s="196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105</v>
      </c>
      <c r="E46" s="283"/>
      <c r="F46" s="283"/>
      <c r="G46" s="285"/>
      <c r="H46" s="196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106</v>
      </c>
      <c r="E47" s="283"/>
      <c r="F47" s="283"/>
      <c r="G47" s="285"/>
      <c r="H47" s="196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107</v>
      </c>
      <c r="E48" s="283"/>
      <c r="F48" s="283"/>
      <c r="G48" s="285"/>
      <c r="H48" s="196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108</v>
      </c>
      <c r="E49" s="283"/>
      <c r="F49" s="283"/>
      <c r="G49" s="285"/>
      <c r="H49" s="196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109</v>
      </c>
      <c r="E50" s="283"/>
      <c r="F50" s="283"/>
      <c r="G50" s="285"/>
      <c r="H50" s="196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110</v>
      </c>
      <c r="E51" s="283"/>
      <c r="F51" s="283"/>
      <c r="G51" s="285"/>
      <c r="H51" s="196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111</v>
      </c>
      <c r="E52" s="283"/>
      <c r="F52" s="283"/>
      <c r="G52" s="285"/>
      <c r="H52" s="196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112</v>
      </c>
      <c r="E53" s="283"/>
      <c r="F53" s="283"/>
      <c r="G53" s="285"/>
      <c r="H53" s="196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113</v>
      </c>
      <c r="E54" s="283"/>
      <c r="F54" s="283"/>
      <c r="G54" s="285"/>
      <c r="H54" s="196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114</v>
      </c>
      <c r="E55" s="283"/>
      <c r="F55" s="283"/>
      <c r="G55" s="285"/>
      <c r="H55" s="196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115</v>
      </c>
      <c r="E56" s="283"/>
      <c r="F56" s="283"/>
      <c r="G56" s="285"/>
      <c r="H56" s="196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thickBot="1" x14ac:dyDescent="0.2">
      <c r="C57" s="45"/>
      <c r="D57" s="170" t="s">
        <v>116</v>
      </c>
      <c r="E57" s="289"/>
      <c r="F57" s="289"/>
      <c r="G57" s="290"/>
      <c r="H57" s="193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</sheetData>
  <sheetProtection algorithmName="SHA-512" hashValue="KerC/AuyY00CDLqWGErdjoe8tPYTlT6+Xyxd7DDfthfEFABOsVQBT+qzfX/9EZ2Z5kT1Ho1C2bpL0n0+GaCmGg==" saltValue="ITbcYF+CVPpclpfiBtAVXw==" spinCount="100000" sheet="1" formatCells="0" formatRows="0" insertRows="0"/>
  <protectedRanges>
    <protectedRange sqref="K19:V57" name="範囲2"/>
    <protectedRange sqref="D22:H36 D38:H57" name="範囲1"/>
  </protectedRanges>
  <mergeCells count="15">
    <mergeCell ref="C12:H12"/>
    <mergeCell ref="C15:D15"/>
    <mergeCell ref="C17:D17"/>
    <mergeCell ref="C14:D14"/>
    <mergeCell ref="C13:D13"/>
    <mergeCell ref="D21:G21"/>
    <mergeCell ref="D37:G37"/>
    <mergeCell ref="E16:F16"/>
    <mergeCell ref="E13:I13"/>
    <mergeCell ref="E15:I15"/>
    <mergeCell ref="E14:I14"/>
    <mergeCell ref="E17:I17"/>
    <mergeCell ref="H18:I18"/>
    <mergeCell ref="C18:G18"/>
    <mergeCell ref="C20:G20"/>
  </mergeCells>
  <phoneticPr fontId="5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69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D43" sqref="D43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9" width="11.375" style="38" customWidth="1"/>
    <col min="10" max="10" width="10.625" style="38"/>
    <col min="11" max="11" width="15.5" style="38" customWidth="1"/>
    <col min="12" max="16384" width="10.625" style="38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A2"/>
      <c r="C2" s="276" t="str">
        <f>'代表者_明細(Ⅰ物品費）'!C2</f>
        <v>［記入要領］</v>
      </c>
    </row>
    <row r="3" spans="1:9" ht="12" x14ac:dyDescent="0.15">
      <c r="C3" s="280" t="str">
        <f>'代表者_明細(Ⅰ物品費）'!C3</f>
        <v>１．水色地/黄色地のセル</v>
      </c>
    </row>
    <row r="4" spans="1:9" ht="12" x14ac:dyDescent="0.15">
      <c r="C4" s="276" t="str">
        <f>'代表者_明細(Ⅰ物品費）'!C4</f>
        <v>　　・水色地のセルのみ必要事項を記入してください。</v>
      </c>
    </row>
    <row r="5" spans="1:9" ht="12" x14ac:dyDescent="0.15">
      <c r="C5" s="277" t="str">
        <f>'代表者_明細(Ⅰ物品費）'!C5</f>
        <v>　　・文字入力が不要なセルは空欄にしておいてください。</v>
      </c>
    </row>
    <row r="6" spans="1:9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2" x14ac:dyDescent="0.15">
      <c r="C8" s="280" t="s">
        <v>257</v>
      </c>
    </row>
    <row r="9" spans="1:9" ht="12" x14ac:dyDescent="0.15">
      <c r="C9" s="276" t="s">
        <v>258</v>
      </c>
    </row>
    <row r="12" spans="1:9" ht="20.100000000000001" customHeight="1" x14ac:dyDescent="0.15">
      <c r="C12" s="426" t="s">
        <v>57</v>
      </c>
      <c r="D12" s="427"/>
      <c r="E12" s="427"/>
      <c r="F12" s="427"/>
      <c r="G12" s="427"/>
      <c r="H12" s="427"/>
    </row>
    <row r="13" spans="1:9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420"/>
    </row>
    <row r="14" spans="1:9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420"/>
    </row>
    <row r="15" spans="1:9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420"/>
    </row>
    <row r="16" spans="1:9" ht="27" customHeight="1" x14ac:dyDescent="0.15">
      <c r="C16" s="238"/>
      <c r="D16" s="238" t="str">
        <f>一括契約【税込用】必要積算経費一覧表_当該年度!$B$18</f>
        <v>管理番号：</v>
      </c>
      <c r="E16" s="449" t="str">
        <f>IF(一括契約【税込用】必要積算経費一覧表_当該年度!$H$30&lt;&gt;0, 一括契約【税込用】必要積算経費一覧表_当該年度!$H$30," ")</f>
        <v xml:space="preserve"> </v>
      </c>
      <c r="F16" s="449"/>
      <c r="G16" s="62"/>
      <c r="H16" s="62"/>
      <c r="I16" s="62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IF(一括契約【税込用】必要積算経費一覧表_当該年度!$F$30&lt;&gt;0, 一括契約【税込用】必要積算経費一覧表_当該年度!$F$30," ")</f>
        <v xml:space="preserve"> </v>
      </c>
      <c r="F17" s="421"/>
      <c r="G17" s="421"/>
      <c r="H17" s="421"/>
      <c r="I17" s="421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52" t="str">
        <f>一括契約【税込用】必要積算経費一覧表_当該年度!$C$49</f>
        <v>Ⅱ　人件費・謝金</v>
      </c>
      <c r="D20" s="453"/>
      <c r="E20" s="453"/>
      <c r="F20" s="453"/>
      <c r="G20" s="454"/>
      <c r="H20" s="54">
        <f>H21+H42</f>
        <v>0</v>
      </c>
      <c r="I20" s="65">
        <f>I21+I42</f>
        <v>0</v>
      </c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97</v>
      </c>
      <c r="E22" s="292"/>
      <c r="F22" s="281"/>
      <c r="G22" s="282"/>
      <c r="H22" s="185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98</v>
      </c>
      <c r="E23" s="293"/>
      <c r="F23" s="283"/>
      <c r="G23" s="284"/>
      <c r="H23" s="196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99</v>
      </c>
      <c r="E24" s="293"/>
      <c r="F24" s="283"/>
      <c r="G24" s="284"/>
      <c r="H24" s="196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100</v>
      </c>
      <c r="E25" s="293"/>
      <c r="F25" s="283"/>
      <c r="G25" s="284"/>
      <c r="H25" s="196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101</v>
      </c>
      <c r="E26" s="293"/>
      <c r="F26" s="283"/>
      <c r="G26" s="284"/>
      <c r="H26" s="196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102</v>
      </c>
      <c r="E27" s="293"/>
      <c r="F27" s="283"/>
      <c r="G27" s="284"/>
      <c r="H27" s="196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103</v>
      </c>
      <c r="E28" s="293"/>
      <c r="F28" s="283"/>
      <c r="G28" s="284"/>
      <c r="H28" s="196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104</v>
      </c>
      <c r="E29" s="293"/>
      <c r="F29" s="283"/>
      <c r="G29" s="284"/>
      <c r="H29" s="196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105</v>
      </c>
      <c r="E30" s="293"/>
      <c r="F30" s="283"/>
      <c r="G30" s="284"/>
      <c r="H30" s="196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106</v>
      </c>
      <c r="E31" s="293"/>
      <c r="F31" s="283"/>
      <c r="G31" s="284"/>
      <c r="H31" s="196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107</v>
      </c>
      <c r="E32" s="293"/>
      <c r="F32" s="283"/>
      <c r="G32" s="284"/>
      <c r="H32" s="196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108</v>
      </c>
      <c r="E33" s="293"/>
      <c r="F33" s="283"/>
      <c r="G33" s="284"/>
      <c r="H33" s="196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109</v>
      </c>
      <c r="E34" s="293"/>
      <c r="F34" s="283"/>
      <c r="G34" s="284"/>
      <c r="H34" s="196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110</v>
      </c>
      <c r="E35" s="293"/>
      <c r="F35" s="283"/>
      <c r="G35" s="284"/>
      <c r="H35" s="196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111</v>
      </c>
      <c r="E36" s="293"/>
      <c r="F36" s="283"/>
      <c r="G36" s="284"/>
      <c r="H36" s="196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112</v>
      </c>
      <c r="E37" s="174"/>
      <c r="F37" s="160"/>
      <c r="G37" s="161"/>
      <c r="H37" s="196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113</v>
      </c>
      <c r="E38" s="293"/>
      <c r="F38" s="283"/>
      <c r="G38" s="284"/>
      <c r="H38" s="196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114</v>
      </c>
      <c r="E39" s="293"/>
      <c r="F39" s="283"/>
      <c r="G39" s="284"/>
      <c r="H39" s="196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115</v>
      </c>
      <c r="E40" s="293"/>
      <c r="F40" s="293"/>
      <c r="G40" s="306"/>
      <c r="H40" s="196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116</v>
      </c>
      <c r="E41" s="299"/>
      <c r="F41" s="299"/>
      <c r="G41" s="300"/>
      <c r="H41" s="190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8">
        <f>SUM(H43:H52)</f>
        <v>0</v>
      </c>
      <c r="I42" s="88">
        <f>IFERROR(ROUNDDOWN(H42*(1+一括契約【税込用】必要積算経費一覧表_当該年度!$F$70),0),0)</f>
        <v>0</v>
      </c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97</v>
      </c>
      <c r="E43" s="292"/>
      <c r="F43" s="292"/>
      <c r="G43" s="301"/>
      <c r="H43" s="197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98</v>
      </c>
      <c r="E44" s="283"/>
      <c r="F44" s="293"/>
      <c r="G44" s="285"/>
      <c r="H44" s="196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99</v>
      </c>
      <c r="E45" s="293"/>
      <c r="F45" s="293"/>
      <c r="G45" s="285"/>
      <c r="H45" s="196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100</v>
      </c>
      <c r="E46" s="293"/>
      <c r="F46" s="293"/>
      <c r="G46" s="302"/>
      <c r="H46" s="196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101</v>
      </c>
      <c r="E47" s="293"/>
      <c r="F47" s="293"/>
      <c r="G47" s="302"/>
      <c r="H47" s="196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102</v>
      </c>
      <c r="E48" s="293"/>
      <c r="F48" s="293"/>
      <c r="G48" s="302"/>
      <c r="H48" s="196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103</v>
      </c>
      <c r="E49" s="293"/>
      <c r="F49" s="293"/>
      <c r="G49" s="302"/>
      <c r="H49" s="196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104</v>
      </c>
      <c r="E50" s="293"/>
      <c r="F50" s="293"/>
      <c r="G50" s="302"/>
      <c r="H50" s="196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105</v>
      </c>
      <c r="E51" s="293"/>
      <c r="F51" s="293"/>
      <c r="G51" s="302"/>
      <c r="H51" s="196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106</v>
      </c>
      <c r="E52" s="303"/>
      <c r="F52" s="303"/>
      <c r="G52" s="304"/>
      <c r="H52" s="193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</sheetData>
  <sheetProtection algorithmName="SHA-512" hashValue="gaGhLUMaMfnU1yxKPL432uUqVTpKAvvniXbs0t2WwSXXXJOzWSYBkju1wgyGsznpZzKj3NPqIStKXFhjJpyIIg==" saltValue="ctA45GTxSv6Anj+fzV4bdw==" spinCount="100000" sheet="1" formatCells="0" formatRows="0" insertRows="0"/>
  <protectedRanges>
    <protectedRange sqref="D22:H41 D43:H52" name="範囲1"/>
    <protectedRange sqref="K19:V52" name="範囲2"/>
  </protectedRanges>
  <mergeCells count="15">
    <mergeCell ref="C12:H12"/>
    <mergeCell ref="C15:D15"/>
    <mergeCell ref="C17:D17"/>
    <mergeCell ref="C14:D14"/>
    <mergeCell ref="C13:D13"/>
    <mergeCell ref="D21:G21"/>
    <mergeCell ref="D42:G42"/>
    <mergeCell ref="E13:I13"/>
    <mergeCell ref="E15:I15"/>
    <mergeCell ref="E14:I14"/>
    <mergeCell ref="E17:I17"/>
    <mergeCell ref="H18:I18"/>
    <mergeCell ref="E16:F16"/>
    <mergeCell ref="C18:G18"/>
    <mergeCell ref="C20:G20"/>
  </mergeCells>
  <phoneticPr fontId="5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69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9" width="11.375" style="38" customWidth="1"/>
    <col min="10" max="10" width="10.625" style="38"/>
    <col min="11" max="11" width="15.5" style="38" customWidth="1"/>
    <col min="12" max="16384" width="10.625" style="38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A2"/>
      <c r="C2" s="276" t="str">
        <f>'代表者_明細(Ⅰ物品費）'!C2</f>
        <v>［記入要領］</v>
      </c>
    </row>
    <row r="3" spans="1:9" ht="12" x14ac:dyDescent="0.15">
      <c r="C3" s="280" t="str">
        <f>'代表者_明細(Ⅰ物品費）'!C3</f>
        <v>１．水色地/黄色地のセル</v>
      </c>
    </row>
    <row r="4" spans="1:9" ht="12" x14ac:dyDescent="0.15">
      <c r="C4" s="276" t="str">
        <f>'代表者_明細(Ⅰ物品費）'!C4</f>
        <v>　　・水色地のセルのみ必要事項を記入してください。</v>
      </c>
    </row>
    <row r="5" spans="1:9" ht="12" x14ac:dyDescent="0.15">
      <c r="C5" s="277" t="str">
        <f>'代表者_明細(Ⅰ物品費）'!C5</f>
        <v>　　・文字入力が不要なセルは空欄にしておいてください。</v>
      </c>
    </row>
    <row r="6" spans="1:9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2" x14ac:dyDescent="0.15">
      <c r="C8" s="280" t="s">
        <v>257</v>
      </c>
    </row>
    <row r="9" spans="1:9" ht="12" x14ac:dyDescent="0.15">
      <c r="C9" s="276" t="s">
        <v>258</v>
      </c>
    </row>
    <row r="12" spans="1:9" ht="20.100000000000001" customHeight="1" x14ac:dyDescent="0.15">
      <c r="C12" s="426" t="s">
        <v>76</v>
      </c>
      <c r="D12" s="427"/>
      <c r="E12" s="427"/>
      <c r="F12" s="427"/>
      <c r="G12" s="427"/>
      <c r="H12" s="427"/>
    </row>
    <row r="13" spans="1:9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420"/>
    </row>
    <row r="14" spans="1:9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420"/>
    </row>
    <row r="15" spans="1:9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420"/>
    </row>
    <row r="16" spans="1:9" ht="27" customHeight="1" x14ac:dyDescent="0.15">
      <c r="C16" s="238"/>
      <c r="D16" s="238" t="str">
        <f>一括契約【税込用】必要積算経費一覧表_当該年度!$B$18</f>
        <v>管理番号：</v>
      </c>
      <c r="E16" s="449" t="str">
        <f>IF(一括契約【税込用】必要積算経費一覧表_当該年度!$H$30&lt;&gt;0, 一括契約【税込用】必要積算経費一覧表_当該年度!$H$30," ")</f>
        <v xml:space="preserve"> </v>
      </c>
      <c r="F16" s="449"/>
      <c r="G16" s="62"/>
      <c r="H16" s="62"/>
      <c r="I16" s="62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IF(一括契約【税込用】必要積算経費一覧表_当該年度!$F$30&lt;&gt;0, 一括契約【税込用】必要積算経費一覧表_当該年度!$F$30," ")</f>
        <v xml:space="preserve"> </v>
      </c>
      <c r="F17" s="421"/>
      <c r="G17" s="421"/>
      <c r="H17" s="421"/>
      <c r="I17" s="421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9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48"/>
      <c r="H20" s="54">
        <f>H21</f>
        <v>0</v>
      </c>
      <c r="I20" s="64">
        <f>I21</f>
        <v>0</v>
      </c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9"/>
      <c r="H21" s="55">
        <f>SUM(H22:H51)</f>
        <v>0</v>
      </c>
      <c r="I21" s="89">
        <f>IFERROR(ROUNDDOWN(H21*(1+一括契約【税込用】必要積算経費一覧表_当該年度!$F$70),0),0)</f>
        <v>0</v>
      </c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97</v>
      </c>
      <c r="E22" s="292"/>
      <c r="F22" s="281"/>
      <c r="G22" s="282"/>
      <c r="H22" s="185"/>
      <c r="I22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98</v>
      </c>
      <c r="E23" s="283"/>
      <c r="F23" s="283"/>
      <c r="G23" s="284"/>
      <c r="H23" s="196"/>
      <c r="I23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99</v>
      </c>
      <c r="E24" s="283"/>
      <c r="F24" s="283"/>
      <c r="G24" s="284"/>
      <c r="H24" s="196"/>
      <c r="I24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100</v>
      </c>
      <c r="E25" s="283"/>
      <c r="F25" s="283"/>
      <c r="G25" s="284"/>
      <c r="H25" s="196"/>
      <c r="I25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101</v>
      </c>
      <c r="E26" s="283"/>
      <c r="F26" s="283"/>
      <c r="G26" s="284"/>
      <c r="H26" s="196"/>
      <c r="I26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102</v>
      </c>
      <c r="E27" s="283"/>
      <c r="F27" s="283"/>
      <c r="G27" s="284"/>
      <c r="H27" s="196"/>
      <c r="I27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103</v>
      </c>
      <c r="E28" s="283"/>
      <c r="F28" s="283"/>
      <c r="G28" s="284"/>
      <c r="H28" s="196"/>
      <c r="I2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104</v>
      </c>
      <c r="E29" s="283"/>
      <c r="F29" s="283"/>
      <c r="G29" s="284"/>
      <c r="H29" s="196"/>
      <c r="I29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105</v>
      </c>
      <c r="E30" s="283"/>
      <c r="F30" s="283"/>
      <c r="G30" s="284"/>
      <c r="H30" s="196"/>
      <c r="I30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106</v>
      </c>
      <c r="E31" s="283"/>
      <c r="F31" s="283"/>
      <c r="G31" s="284"/>
      <c r="H31" s="196"/>
      <c r="I31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107</v>
      </c>
      <c r="E32" s="283"/>
      <c r="F32" s="283"/>
      <c r="G32" s="284"/>
      <c r="H32" s="196"/>
      <c r="I32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108</v>
      </c>
      <c r="E33" s="283"/>
      <c r="F33" s="283"/>
      <c r="G33" s="284"/>
      <c r="H33" s="196"/>
      <c r="I33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109</v>
      </c>
      <c r="E34" s="283"/>
      <c r="F34" s="283"/>
      <c r="G34" s="284"/>
      <c r="H34" s="196"/>
      <c r="I34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110</v>
      </c>
      <c r="E35" s="283"/>
      <c r="F35" s="283"/>
      <c r="G35" s="284"/>
      <c r="H35" s="196"/>
      <c r="I35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111</v>
      </c>
      <c r="E36" s="283"/>
      <c r="F36" s="283"/>
      <c r="G36" s="284"/>
      <c r="H36" s="196"/>
      <c r="I36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112</v>
      </c>
      <c r="E37" s="160"/>
      <c r="F37" s="160"/>
      <c r="G37" s="161"/>
      <c r="H37" s="196"/>
      <c r="I37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113</v>
      </c>
      <c r="E38" s="283"/>
      <c r="F38" s="283"/>
      <c r="G38" s="284"/>
      <c r="H38" s="196"/>
      <c r="I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114</v>
      </c>
      <c r="E39" s="283"/>
      <c r="F39" s="283"/>
      <c r="G39" s="284"/>
      <c r="H39" s="196"/>
      <c r="I39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115</v>
      </c>
      <c r="E40" s="283"/>
      <c r="F40" s="293"/>
      <c r="G40" s="284"/>
      <c r="H40" s="196"/>
      <c r="I40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116</v>
      </c>
      <c r="E41" s="294"/>
      <c r="F41" s="295"/>
      <c r="G41" s="296"/>
      <c r="H41" s="192"/>
      <c r="I41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117</v>
      </c>
      <c r="E42" s="294"/>
      <c r="F42" s="295"/>
      <c r="G42" s="305"/>
      <c r="H42" s="192"/>
      <c r="I42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118</v>
      </c>
      <c r="E43" s="294"/>
      <c r="F43" s="295"/>
      <c r="G43" s="305"/>
      <c r="H43" s="192"/>
      <c r="I43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119</v>
      </c>
      <c r="E44" s="294"/>
      <c r="F44" s="295"/>
      <c r="G44" s="305"/>
      <c r="H44" s="192"/>
      <c r="I44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120</v>
      </c>
      <c r="E45" s="294"/>
      <c r="F45" s="295"/>
      <c r="G45" s="305"/>
      <c r="H45" s="192"/>
      <c r="I45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121</v>
      </c>
      <c r="E46" s="294"/>
      <c r="F46" s="295"/>
      <c r="G46" s="305"/>
      <c r="H46" s="192"/>
      <c r="I46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122</v>
      </c>
      <c r="E47" s="294"/>
      <c r="F47" s="295"/>
      <c r="G47" s="305"/>
      <c r="H47" s="192"/>
      <c r="I47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123</v>
      </c>
      <c r="E48" s="294"/>
      <c r="F48" s="295"/>
      <c r="G48" s="305"/>
      <c r="H48" s="192"/>
      <c r="I4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124</v>
      </c>
      <c r="E49" s="294"/>
      <c r="F49" s="295"/>
      <c r="G49" s="305"/>
      <c r="H49" s="192"/>
      <c r="I49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125</v>
      </c>
      <c r="E50" s="294"/>
      <c r="F50" s="295"/>
      <c r="G50" s="305"/>
      <c r="H50" s="192"/>
      <c r="I50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126</v>
      </c>
      <c r="E51" s="303"/>
      <c r="F51" s="303"/>
      <c r="G51" s="304"/>
      <c r="H51" s="193"/>
      <c r="I51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</sheetData>
  <sheetProtection algorithmName="SHA-512" hashValue="tlBUtZN5JxkZQEN2LuIvE6krcgoi8S5ahYRQtLA3qhGPCiVmHizgmD3g4qV6eriUA5FNVxjVlT49PJnSV+QHMw==" saltValue="fHdppPldCICKCOuVSfgPaw==" spinCount="100000" sheet="1" formatCells="0" formatRows="0" insertRows="0"/>
  <protectedRanges>
    <protectedRange sqref="K19:V51" name="範囲2"/>
    <protectedRange sqref="D22:H51" name="範囲1"/>
  </protectedRanges>
  <mergeCells count="14">
    <mergeCell ref="C12:H12"/>
    <mergeCell ref="C15:D15"/>
    <mergeCell ref="C17:D17"/>
    <mergeCell ref="C14:D14"/>
    <mergeCell ref="C13:D13"/>
    <mergeCell ref="D21:G21"/>
    <mergeCell ref="E13:I13"/>
    <mergeCell ref="E15:I15"/>
    <mergeCell ref="E14:I14"/>
    <mergeCell ref="E17:I17"/>
    <mergeCell ref="H18:I18"/>
    <mergeCell ref="E16:F16"/>
    <mergeCell ref="C18:G18"/>
    <mergeCell ref="C20:G20"/>
  </mergeCells>
  <phoneticPr fontId="5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69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9" width="11.375" style="38" customWidth="1"/>
    <col min="10" max="10" width="10.625" style="38"/>
    <col min="11" max="11" width="15.5" style="38" customWidth="1"/>
    <col min="12" max="16384" width="10.625" style="38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A2"/>
      <c r="C2" s="276" t="str">
        <f>'代表者_明細(Ⅰ物品費）'!C2</f>
        <v>［記入要領］</v>
      </c>
    </row>
    <row r="3" spans="1:9" ht="12" x14ac:dyDescent="0.15">
      <c r="C3" s="280" t="str">
        <f>'代表者_明細(Ⅰ物品費）'!C3</f>
        <v>１．水色地/黄色地のセル</v>
      </c>
    </row>
    <row r="4" spans="1:9" ht="12" x14ac:dyDescent="0.15">
      <c r="C4" s="276" t="str">
        <f>'代表者_明細(Ⅰ物品費）'!C4</f>
        <v>　　・水色地のセルのみ必要事項を記入してください。</v>
      </c>
    </row>
    <row r="5" spans="1:9" ht="12" x14ac:dyDescent="0.15">
      <c r="C5" s="277" t="str">
        <f>'代表者_明細(Ⅰ物品費）'!C5</f>
        <v>　　・文字入力が不要なセルは空欄にしておいてください。</v>
      </c>
    </row>
    <row r="6" spans="1:9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2" x14ac:dyDescent="0.15">
      <c r="C8" s="280" t="s">
        <v>257</v>
      </c>
    </row>
    <row r="9" spans="1:9" ht="12" x14ac:dyDescent="0.15">
      <c r="C9" s="276" t="s">
        <v>258</v>
      </c>
    </row>
    <row r="12" spans="1:9" ht="20.100000000000001" customHeight="1" x14ac:dyDescent="0.15">
      <c r="C12" s="426" t="s">
        <v>77</v>
      </c>
      <c r="D12" s="427"/>
      <c r="E12" s="427"/>
      <c r="F12" s="427"/>
      <c r="G12" s="427"/>
      <c r="H12" s="427"/>
    </row>
    <row r="13" spans="1:9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420"/>
    </row>
    <row r="14" spans="1:9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420"/>
    </row>
    <row r="15" spans="1:9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420"/>
    </row>
    <row r="16" spans="1:9" ht="27" customHeight="1" x14ac:dyDescent="0.15">
      <c r="C16" s="238"/>
      <c r="D16" s="238" t="str">
        <f>一括契約【税込用】必要積算経費一覧表_当該年度!$B$18</f>
        <v>管理番号：</v>
      </c>
      <c r="E16" s="449" t="str">
        <f>IF(一括契約【税込用】必要積算経費一覧表_当該年度!$H$30&lt;&gt;0, 一括契約【税込用】必要積算経費一覧表_当該年度!$H$30," ")</f>
        <v xml:space="preserve"> </v>
      </c>
      <c r="F16" s="449"/>
      <c r="G16" s="62"/>
      <c r="H16" s="62"/>
      <c r="I16" s="62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IF(一括契約【税込用】必要積算経費一覧表_当該年度!$F$30&lt;&gt;0, 一括契約【税込用】必要積算経費一覧表_当該年度!$F$30," ")</f>
        <v xml:space="preserve"> </v>
      </c>
      <c r="F17" s="421"/>
      <c r="G17" s="421"/>
      <c r="H17" s="421"/>
      <c r="I17" s="421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54">
        <f>H21+H42+H48+H59+H70+H76</f>
        <v>0</v>
      </c>
      <c r="I20" s="65">
        <f>I21+I42+I48+I59+I70+I76</f>
        <v>0</v>
      </c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97</v>
      </c>
      <c r="E22" s="292"/>
      <c r="F22" s="281"/>
      <c r="G22" s="282"/>
      <c r="H22" s="185"/>
      <c r="I22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98</v>
      </c>
      <c r="E23" s="283"/>
      <c r="F23" s="283"/>
      <c r="G23" s="284"/>
      <c r="H23" s="196"/>
      <c r="I23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99</v>
      </c>
      <c r="E24" s="283"/>
      <c r="F24" s="283"/>
      <c r="G24" s="284"/>
      <c r="H24" s="196"/>
      <c r="I24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100</v>
      </c>
      <c r="E25" s="283"/>
      <c r="F25" s="283"/>
      <c r="G25" s="284"/>
      <c r="H25" s="196"/>
      <c r="I25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101</v>
      </c>
      <c r="E26" s="283"/>
      <c r="F26" s="283"/>
      <c r="G26" s="284"/>
      <c r="H26" s="196"/>
      <c r="I26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102</v>
      </c>
      <c r="E27" s="283"/>
      <c r="F27" s="283"/>
      <c r="G27" s="284"/>
      <c r="H27" s="196"/>
      <c r="I27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103</v>
      </c>
      <c r="E28" s="283"/>
      <c r="F28" s="283"/>
      <c r="G28" s="284"/>
      <c r="H28" s="196"/>
      <c r="I2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104</v>
      </c>
      <c r="E29" s="283"/>
      <c r="F29" s="283"/>
      <c r="G29" s="284"/>
      <c r="H29" s="196"/>
      <c r="I29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105</v>
      </c>
      <c r="E30" s="283"/>
      <c r="F30" s="283"/>
      <c r="G30" s="284"/>
      <c r="H30" s="196"/>
      <c r="I30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106</v>
      </c>
      <c r="E31" s="283"/>
      <c r="F31" s="283"/>
      <c r="G31" s="284"/>
      <c r="H31" s="196"/>
      <c r="I31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107</v>
      </c>
      <c r="E32" s="283"/>
      <c r="F32" s="283"/>
      <c r="G32" s="284"/>
      <c r="H32" s="196"/>
      <c r="I32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108</v>
      </c>
      <c r="E33" s="283"/>
      <c r="F33" s="283"/>
      <c r="G33" s="284"/>
      <c r="H33" s="196"/>
      <c r="I33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109</v>
      </c>
      <c r="E34" s="283"/>
      <c r="F34" s="283"/>
      <c r="G34" s="284"/>
      <c r="H34" s="196"/>
      <c r="I34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110</v>
      </c>
      <c r="E35" s="283"/>
      <c r="F35" s="283"/>
      <c r="G35" s="284"/>
      <c r="H35" s="196"/>
      <c r="I35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111</v>
      </c>
      <c r="E36" s="283"/>
      <c r="F36" s="283"/>
      <c r="G36" s="284"/>
      <c r="H36" s="196"/>
      <c r="I36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112</v>
      </c>
      <c r="E37" s="160"/>
      <c r="F37" s="160"/>
      <c r="G37" s="161"/>
      <c r="H37" s="196"/>
      <c r="I37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113</v>
      </c>
      <c r="E38" s="283"/>
      <c r="F38" s="283"/>
      <c r="G38" s="284"/>
      <c r="H38" s="196"/>
      <c r="I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114</v>
      </c>
      <c r="E39" s="283"/>
      <c r="F39" s="283"/>
      <c r="G39" s="284"/>
      <c r="H39" s="196"/>
      <c r="I39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115</v>
      </c>
      <c r="E40" s="283"/>
      <c r="F40" s="293"/>
      <c r="G40" s="284"/>
      <c r="H40" s="196"/>
      <c r="I40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116</v>
      </c>
      <c r="E41" s="294"/>
      <c r="F41" s="295"/>
      <c r="G41" s="296"/>
      <c r="H41" s="192"/>
      <c r="I41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8"/>
      <c r="H42" s="98">
        <f>SUM(H43:H47)</f>
        <v>0</v>
      </c>
      <c r="I42" s="88">
        <f>IFERROR(ROUNDDOWN(H42*(1+一括契約【税込用】必要積算経費一覧表_当該年度!$F$70),0),0)</f>
        <v>0</v>
      </c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97</v>
      </c>
      <c r="E43" s="297"/>
      <c r="F43" s="298"/>
      <c r="G43" s="282"/>
      <c r="H43" s="185"/>
      <c r="I43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98</v>
      </c>
      <c r="E44" s="283"/>
      <c r="F44" s="293"/>
      <c r="G44" s="284"/>
      <c r="H44" s="196"/>
      <c r="I44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99</v>
      </c>
      <c r="E45" s="283"/>
      <c r="F45" s="293"/>
      <c r="G45" s="284"/>
      <c r="H45" s="196"/>
      <c r="I45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100</v>
      </c>
      <c r="E46" s="283"/>
      <c r="F46" s="293"/>
      <c r="G46" s="284"/>
      <c r="H46" s="196"/>
      <c r="I46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101</v>
      </c>
      <c r="E47" s="294"/>
      <c r="F47" s="295"/>
      <c r="G47" s="296"/>
      <c r="H47" s="192"/>
      <c r="I47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98">
        <f>SUM(H49:H58)</f>
        <v>0</v>
      </c>
      <c r="I48" s="88">
        <f>IFERROR(ROUNDDOWN(H48*(1+一括契約【税込用】必要積算経費一覧表_当該年度!$F$70),0),0)</f>
        <v>0</v>
      </c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97</v>
      </c>
      <c r="E49" s="297"/>
      <c r="F49" s="298"/>
      <c r="G49" s="282"/>
      <c r="H49" s="185"/>
      <c r="I49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98</v>
      </c>
      <c r="E50" s="283"/>
      <c r="F50" s="293"/>
      <c r="G50" s="284"/>
      <c r="H50" s="196"/>
      <c r="I50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99</v>
      </c>
      <c r="E51" s="283"/>
      <c r="F51" s="293"/>
      <c r="G51" s="284"/>
      <c r="H51" s="196"/>
      <c r="I51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100</v>
      </c>
      <c r="E52" s="283"/>
      <c r="F52" s="293"/>
      <c r="G52" s="284"/>
      <c r="H52" s="196"/>
      <c r="I52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101</v>
      </c>
      <c r="E53" s="283"/>
      <c r="F53" s="293"/>
      <c r="G53" s="284"/>
      <c r="H53" s="196"/>
      <c r="I53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102</v>
      </c>
      <c r="E54" s="283"/>
      <c r="F54" s="293"/>
      <c r="G54" s="284"/>
      <c r="H54" s="196"/>
      <c r="I54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103</v>
      </c>
      <c r="E55" s="283"/>
      <c r="F55" s="293"/>
      <c r="G55" s="284"/>
      <c r="H55" s="196"/>
      <c r="I55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104</v>
      </c>
      <c r="E56" s="283"/>
      <c r="F56" s="293"/>
      <c r="G56" s="284"/>
      <c r="H56" s="196"/>
      <c r="I56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105</v>
      </c>
      <c r="E57" s="283"/>
      <c r="F57" s="293"/>
      <c r="G57" s="284"/>
      <c r="H57" s="196"/>
      <c r="I57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106</v>
      </c>
      <c r="E58" s="175"/>
      <c r="F58" s="175"/>
      <c r="G58" s="176"/>
      <c r="H58" s="190"/>
      <c r="I5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9"/>
      <c r="H59" s="98">
        <f>SUM(H60:H69)</f>
        <v>0</v>
      </c>
      <c r="I59" s="88">
        <f>IFERROR(ROUNDDOWN(H59*(1+一括契約【税込用】必要積算経費一覧表_当該年度!$F$70),0),0)</f>
        <v>0</v>
      </c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97</v>
      </c>
      <c r="E60" s="173"/>
      <c r="F60" s="173"/>
      <c r="G60" s="178"/>
      <c r="H60" s="197"/>
      <c r="I60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98</v>
      </c>
      <c r="E61" s="160"/>
      <c r="F61" s="174"/>
      <c r="G61" s="163"/>
      <c r="H61" s="196"/>
      <c r="I61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99</v>
      </c>
      <c r="E62" s="174"/>
      <c r="F62" s="174"/>
      <c r="G62" s="163"/>
      <c r="H62" s="196"/>
      <c r="I62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100</v>
      </c>
      <c r="E63" s="174"/>
      <c r="F63" s="174"/>
      <c r="G63" s="163"/>
      <c r="H63" s="196"/>
      <c r="I63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101</v>
      </c>
      <c r="E64" s="174"/>
      <c r="F64" s="174"/>
      <c r="G64" s="163"/>
      <c r="H64" s="196"/>
      <c r="I64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102</v>
      </c>
      <c r="E65" s="174"/>
      <c r="F65" s="174"/>
      <c r="G65" s="163"/>
      <c r="H65" s="196"/>
      <c r="I65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103</v>
      </c>
      <c r="E66" s="174"/>
      <c r="F66" s="174"/>
      <c r="G66" s="163"/>
      <c r="H66" s="196"/>
      <c r="I66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104</v>
      </c>
      <c r="E67" s="174"/>
      <c r="F67" s="174"/>
      <c r="G67" s="163"/>
      <c r="H67" s="196"/>
      <c r="I67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105</v>
      </c>
      <c r="E68" s="174"/>
      <c r="F68" s="174"/>
      <c r="G68" s="179"/>
      <c r="H68" s="196"/>
      <c r="I6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106</v>
      </c>
      <c r="E69" s="175"/>
      <c r="F69" s="175"/>
      <c r="G69" s="191"/>
      <c r="H69" s="190"/>
      <c r="I69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9"/>
      <c r="H70" s="98">
        <f>SUM(H71:H75)</f>
        <v>0</v>
      </c>
      <c r="I70" s="88">
        <f>IFERROR(ROUNDDOWN(H70*(1+一括契約【税込用】必要積算経費一覧表_当該年度!$F$70),0),0)</f>
        <v>0</v>
      </c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97</v>
      </c>
      <c r="E71" s="173"/>
      <c r="F71" s="173"/>
      <c r="G71" s="235"/>
      <c r="H71" s="185"/>
      <c r="I71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98</v>
      </c>
      <c r="E72" s="174"/>
      <c r="F72" s="174"/>
      <c r="G72" s="179"/>
      <c r="H72" s="196"/>
      <c r="I72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99</v>
      </c>
      <c r="E73" s="174"/>
      <c r="F73" s="174"/>
      <c r="G73" s="179"/>
      <c r="H73" s="196"/>
      <c r="I73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100</v>
      </c>
      <c r="E74" s="174"/>
      <c r="F74" s="174"/>
      <c r="G74" s="179"/>
      <c r="H74" s="196"/>
      <c r="I74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101</v>
      </c>
      <c r="E75" s="175"/>
      <c r="F75" s="175"/>
      <c r="G75" s="191"/>
      <c r="H75" s="190"/>
      <c r="I75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9"/>
      <c r="H76" s="98">
        <f>SUM(H77:H96)</f>
        <v>0</v>
      </c>
      <c r="I76" s="88">
        <f>IFERROR(ROUNDDOWN(H76*(1+一括契約【税込用】必要積算経費一覧表_当該年度!$F$70),0),0)</f>
        <v>0</v>
      </c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97</v>
      </c>
      <c r="E77" s="188"/>
      <c r="F77" s="187"/>
      <c r="G77" s="168"/>
      <c r="H77" s="185"/>
      <c r="I77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98</v>
      </c>
      <c r="E78" s="188"/>
      <c r="F78" s="188"/>
      <c r="G78" s="235"/>
      <c r="H78" s="185"/>
      <c r="I7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99</v>
      </c>
      <c r="E79" s="188"/>
      <c r="F79" s="188"/>
      <c r="G79" s="235"/>
      <c r="H79" s="185"/>
      <c r="I79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100</v>
      </c>
      <c r="E80" s="188"/>
      <c r="F80" s="188"/>
      <c r="G80" s="235"/>
      <c r="H80" s="185"/>
      <c r="I80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101</v>
      </c>
      <c r="E81" s="188"/>
      <c r="F81" s="188"/>
      <c r="G81" s="235"/>
      <c r="H81" s="185"/>
      <c r="I81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102</v>
      </c>
      <c r="E82" s="188"/>
      <c r="F82" s="188"/>
      <c r="G82" s="235"/>
      <c r="H82" s="185"/>
      <c r="I82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103</v>
      </c>
      <c r="E83" s="188"/>
      <c r="F83" s="188"/>
      <c r="G83" s="235"/>
      <c r="H83" s="185"/>
      <c r="I83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104</v>
      </c>
      <c r="E84" s="188"/>
      <c r="F84" s="188"/>
      <c r="G84" s="235"/>
      <c r="H84" s="185"/>
      <c r="I84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105</v>
      </c>
      <c r="E85" s="188"/>
      <c r="F85" s="188"/>
      <c r="G85" s="235"/>
      <c r="H85" s="185"/>
      <c r="I85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106</v>
      </c>
      <c r="E86" s="188"/>
      <c r="F86" s="188"/>
      <c r="G86" s="235"/>
      <c r="H86" s="185"/>
      <c r="I86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107</v>
      </c>
      <c r="E87" s="188"/>
      <c r="F87" s="188"/>
      <c r="G87" s="235"/>
      <c r="H87" s="185"/>
      <c r="I87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108</v>
      </c>
      <c r="E88" s="188"/>
      <c r="F88" s="188"/>
      <c r="G88" s="235"/>
      <c r="H88" s="185"/>
      <c r="I8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109</v>
      </c>
      <c r="E89" s="188"/>
      <c r="F89" s="188"/>
      <c r="G89" s="235"/>
      <c r="H89" s="185"/>
      <c r="I89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110</v>
      </c>
      <c r="E90" s="188"/>
      <c r="F90" s="188"/>
      <c r="G90" s="235"/>
      <c r="H90" s="185"/>
      <c r="I90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111</v>
      </c>
      <c r="E91" s="188"/>
      <c r="F91" s="188"/>
      <c r="G91" s="235"/>
      <c r="H91" s="185"/>
      <c r="I91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112</v>
      </c>
      <c r="E92" s="188"/>
      <c r="F92" s="188"/>
      <c r="G92" s="235"/>
      <c r="H92" s="185"/>
      <c r="I92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113</v>
      </c>
      <c r="E93" s="174"/>
      <c r="F93" s="174"/>
      <c r="G93" s="179"/>
      <c r="H93" s="196"/>
      <c r="I93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114</v>
      </c>
      <c r="E94" s="174"/>
      <c r="F94" s="174"/>
      <c r="G94" s="179"/>
      <c r="H94" s="196"/>
      <c r="I94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115</v>
      </c>
      <c r="E95" s="174"/>
      <c r="F95" s="174"/>
      <c r="G95" s="179"/>
      <c r="H95" s="196"/>
      <c r="I95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45"/>
      <c r="D96" s="170" t="s">
        <v>116</v>
      </c>
      <c r="E96" s="180"/>
      <c r="F96" s="180"/>
      <c r="G96" s="181"/>
      <c r="H96" s="193"/>
      <c r="I96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</sheetData>
  <sheetProtection algorithmName="SHA-512" hashValue="B7XOz2BeCbzd7D53Hcq+NIpvgedIrgI1hwmmpjhrOZImV5yk8mCEZ3caTM467+ij+Aj24RV/aj/36/JUKLNC1g==" saltValue="9zBO+NKCkqhXZMa+Zd1gyA==" spinCount="100000" sheet="1" formatCells="0" formatRows="0" insertRows="0"/>
  <protectedRanges>
    <protectedRange sqref="D22:H41 D43:H47 D49:H58 D60:H69 D71:H75 D77:H96" name="範囲1"/>
    <protectedRange sqref="K19:V96" name="範囲2"/>
  </protectedRanges>
  <mergeCells count="19">
    <mergeCell ref="E16:F16"/>
    <mergeCell ref="C18:G18"/>
    <mergeCell ref="C12:H12"/>
    <mergeCell ref="C15:D15"/>
    <mergeCell ref="C17:D17"/>
    <mergeCell ref="C14:D14"/>
    <mergeCell ref="C13:D13"/>
    <mergeCell ref="E13:I13"/>
    <mergeCell ref="E15:I15"/>
    <mergeCell ref="E14:I14"/>
    <mergeCell ref="E17:I17"/>
    <mergeCell ref="H18:I18"/>
    <mergeCell ref="D76:G76"/>
    <mergeCell ref="C20:G20"/>
    <mergeCell ref="D21:G21"/>
    <mergeCell ref="D42:G42"/>
    <mergeCell ref="D48:G48"/>
    <mergeCell ref="D59:G59"/>
    <mergeCell ref="D70:G70"/>
  </mergeCells>
  <phoneticPr fontId="5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69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8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10" width="10.625" style="38"/>
    <col min="11" max="11" width="15.5" style="38" customWidth="1"/>
    <col min="12" max="16384" width="10.625" style="38"/>
  </cols>
  <sheetData>
    <row r="1" spans="1:11" ht="20.100000000000001" customHeight="1" x14ac:dyDescent="0.15">
      <c r="A1" t="str">
        <f>一括契約【税込用】必要積算経費一覧表_当該年度!A1</f>
        <v>様式1-1-2（税込）（29-1)</v>
      </c>
    </row>
    <row r="2" spans="1:11" ht="13.5" x14ac:dyDescent="0.15">
      <c r="A2"/>
      <c r="C2" s="276" t="str">
        <f>'代表者_明細(Ⅰ物品費）'!C2</f>
        <v>［記入要領］</v>
      </c>
    </row>
    <row r="3" spans="1:11" ht="12" x14ac:dyDescent="0.15">
      <c r="C3" s="280" t="str">
        <f>'代表者_明細(Ⅰ物品費）'!C3</f>
        <v>１．水色地/黄色地のセル</v>
      </c>
    </row>
    <row r="4" spans="1:11" ht="12" x14ac:dyDescent="0.15">
      <c r="C4" s="276" t="str">
        <f>'代表者_明細(Ⅰ物品費）'!C4</f>
        <v>　　・水色地のセルのみ必要事項を記入してください。</v>
      </c>
    </row>
    <row r="5" spans="1:11" ht="12" x14ac:dyDescent="0.15">
      <c r="C5" s="277" t="str">
        <f>'代表者_明細(Ⅰ物品費）'!C5</f>
        <v>　　・文字入力が不要なセルは空欄にしておいてください。</v>
      </c>
    </row>
    <row r="6" spans="1:11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1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1" ht="12" x14ac:dyDescent="0.15">
      <c r="C8" s="280" t="s">
        <v>257</v>
      </c>
    </row>
    <row r="9" spans="1:11" ht="12" x14ac:dyDescent="0.15">
      <c r="C9" s="276" t="s">
        <v>258</v>
      </c>
    </row>
    <row r="12" spans="1:11" ht="20.100000000000001" customHeight="1" x14ac:dyDescent="0.15">
      <c r="C12" s="426" t="s">
        <v>77</v>
      </c>
      <c r="D12" s="427"/>
      <c r="E12" s="427"/>
      <c r="F12" s="427"/>
      <c r="G12" s="427"/>
      <c r="H12" s="427"/>
    </row>
    <row r="13" spans="1:11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58"/>
      <c r="J13" s="58"/>
      <c r="K13" s="56"/>
    </row>
    <row r="14" spans="1:11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58"/>
      <c r="J14" s="58"/>
      <c r="K14" s="56"/>
    </row>
    <row r="15" spans="1:11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58"/>
      <c r="J15" s="58"/>
      <c r="K15" s="56"/>
    </row>
    <row r="16" spans="1:11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IF(一括契約【税込用】必要積算経費一覧表_当該年度!$H$19&lt;&gt;0, 一括契約【税込用】必要積算経費一覧表_当該年度!$H$19," ")</f>
        <v xml:space="preserve"> </v>
      </c>
      <c r="F16" s="62"/>
      <c r="G16" s="62"/>
      <c r="H16" s="62"/>
      <c r="I16" s="58"/>
      <c r="J16" s="58"/>
      <c r="K16" s="56"/>
    </row>
    <row r="17" spans="3:22" ht="27" customHeight="1" thickBot="1" x14ac:dyDescent="0.2">
      <c r="C17" s="439" t="str">
        <f>一括契約【税込用】必要積算経費一覧表_当該年度!$B$19</f>
        <v>代表研究者：</v>
      </c>
      <c r="D17" s="439"/>
      <c r="E17" s="421" t="str">
        <f>IF(一括契約【税込用】必要積算経費一覧表_当該年度!$F$19&lt;&gt;0, 一括契約【税込用】必要積算経費一覧表_当該年度!$F$19," ")</f>
        <v xml:space="preserve"> </v>
      </c>
      <c r="F17" s="421"/>
      <c r="G17" s="421"/>
      <c r="H17" s="421"/>
      <c r="I17" s="59"/>
      <c r="J17" s="137"/>
      <c r="K17" s="56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140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23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8"/>
      <c r="H21" s="94">
        <f>SUM(H22:H41)</f>
        <v>0</v>
      </c>
      <c r="I21" s="94">
        <f>SUM(I22:I41)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13</v>
      </c>
      <c r="E22" s="292"/>
      <c r="F22" s="281"/>
      <c r="G22" s="282"/>
      <c r="H22" s="169"/>
      <c r="I22" s="185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14</v>
      </c>
      <c r="E23" s="283"/>
      <c r="F23" s="283"/>
      <c r="G23" s="284"/>
      <c r="H23" s="162"/>
      <c r="I23" s="185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15</v>
      </c>
      <c r="E24" s="283"/>
      <c r="F24" s="283"/>
      <c r="G24" s="284"/>
      <c r="H24" s="162"/>
      <c r="I24" s="185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93</v>
      </c>
      <c r="E25" s="283"/>
      <c r="F25" s="283"/>
      <c r="G25" s="284"/>
      <c r="H25" s="162"/>
      <c r="I25" s="185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94</v>
      </c>
      <c r="E26" s="283"/>
      <c r="F26" s="283"/>
      <c r="G26" s="284"/>
      <c r="H26" s="162"/>
      <c r="I26" s="185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18</v>
      </c>
      <c r="E27" s="283"/>
      <c r="F27" s="283"/>
      <c r="G27" s="284"/>
      <c r="H27" s="162"/>
      <c r="I27" s="185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19</v>
      </c>
      <c r="E28" s="283"/>
      <c r="F28" s="283"/>
      <c r="G28" s="284"/>
      <c r="H28" s="162"/>
      <c r="I28" s="185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20</v>
      </c>
      <c r="E29" s="283"/>
      <c r="F29" s="283"/>
      <c r="G29" s="284"/>
      <c r="H29" s="162"/>
      <c r="I29" s="185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21</v>
      </c>
      <c r="E30" s="283"/>
      <c r="F30" s="283"/>
      <c r="G30" s="284"/>
      <c r="H30" s="162"/>
      <c r="I30" s="185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22</v>
      </c>
      <c r="E31" s="283"/>
      <c r="F31" s="283"/>
      <c r="G31" s="284"/>
      <c r="H31" s="162"/>
      <c r="I31" s="185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29</v>
      </c>
      <c r="E32" s="283"/>
      <c r="F32" s="283"/>
      <c r="G32" s="284"/>
      <c r="H32" s="162"/>
      <c r="I32" s="185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30</v>
      </c>
      <c r="E33" s="283"/>
      <c r="F33" s="283"/>
      <c r="G33" s="284"/>
      <c r="H33" s="162"/>
      <c r="I33" s="185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31</v>
      </c>
      <c r="E34" s="283"/>
      <c r="F34" s="283"/>
      <c r="G34" s="284"/>
      <c r="H34" s="162"/>
      <c r="I34" s="185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32</v>
      </c>
      <c r="E35" s="283"/>
      <c r="F35" s="283"/>
      <c r="G35" s="284"/>
      <c r="H35" s="162"/>
      <c r="I35" s="185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33</v>
      </c>
      <c r="E36" s="283"/>
      <c r="F36" s="283"/>
      <c r="G36" s="284"/>
      <c r="H36" s="162"/>
      <c r="I36" s="185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85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85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85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85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66"/>
      <c r="I41" s="186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7"/>
      <c r="H42" s="94">
        <f>SUM(H43:H47)</f>
        <v>0</v>
      </c>
      <c r="I42" s="98">
        <f>SUM(I43:I47)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13</v>
      </c>
      <c r="E43" s="297"/>
      <c r="F43" s="298"/>
      <c r="G43" s="282"/>
      <c r="H43" s="169"/>
      <c r="I43" s="185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14</v>
      </c>
      <c r="E44" s="283"/>
      <c r="F44" s="293"/>
      <c r="G44" s="284"/>
      <c r="H44" s="162"/>
      <c r="I44" s="185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15</v>
      </c>
      <c r="E45" s="283"/>
      <c r="F45" s="293"/>
      <c r="G45" s="284"/>
      <c r="H45" s="162"/>
      <c r="I45" s="185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16</v>
      </c>
      <c r="E46" s="283"/>
      <c r="F46" s="293"/>
      <c r="G46" s="284"/>
      <c r="H46" s="162"/>
      <c r="I46" s="185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17</v>
      </c>
      <c r="E47" s="294"/>
      <c r="F47" s="295"/>
      <c r="G47" s="296"/>
      <c r="H47" s="166"/>
      <c r="I47" s="186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3"/>
      <c r="H48" s="94">
        <f>SUM(H49:H58)</f>
        <v>0</v>
      </c>
      <c r="I48" s="98">
        <f>SUM(I49:I58)</f>
        <v>0</v>
      </c>
      <c r="J48" s="88">
        <f>IFERROR(ROUNDDOWN(I48*一括契約【税込用】必要積算経費一覧表_当該年度!$F$70,0),0)</f>
        <v>0</v>
      </c>
      <c r="K48" s="88">
        <f>H48+I48</f>
        <v>0</v>
      </c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13</v>
      </c>
      <c r="E49" s="297"/>
      <c r="F49" s="298"/>
      <c r="G49" s="282"/>
      <c r="H49" s="169"/>
      <c r="I49" s="185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14</v>
      </c>
      <c r="E50" s="283"/>
      <c r="F50" s="293"/>
      <c r="G50" s="284"/>
      <c r="H50" s="162"/>
      <c r="I50" s="185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15</v>
      </c>
      <c r="E51" s="283"/>
      <c r="F51" s="293"/>
      <c r="G51" s="284"/>
      <c r="H51" s="162"/>
      <c r="I51" s="185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16</v>
      </c>
      <c r="E52" s="283"/>
      <c r="F52" s="293"/>
      <c r="G52" s="284"/>
      <c r="H52" s="162"/>
      <c r="I52" s="185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17</v>
      </c>
      <c r="E53" s="283"/>
      <c r="F53" s="293"/>
      <c r="G53" s="284"/>
      <c r="H53" s="162"/>
      <c r="I53" s="185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18</v>
      </c>
      <c r="E54" s="283"/>
      <c r="F54" s="293"/>
      <c r="G54" s="284"/>
      <c r="H54" s="162"/>
      <c r="I54" s="185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19</v>
      </c>
      <c r="E55" s="283"/>
      <c r="F55" s="293"/>
      <c r="G55" s="284"/>
      <c r="H55" s="162"/>
      <c r="I55" s="185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20</v>
      </c>
      <c r="E56" s="283"/>
      <c r="F56" s="293"/>
      <c r="G56" s="284"/>
      <c r="H56" s="162"/>
      <c r="I56" s="185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21</v>
      </c>
      <c r="E57" s="283"/>
      <c r="F57" s="293"/>
      <c r="G57" s="284"/>
      <c r="H57" s="162"/>
      <c r="I57" s="185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88</v>
      </c>
      <c r="E58" s="175"/>
      <c r="F58" s="175"/>
      <c r="G58" s="176"/>
      <c r="H58" s="189"/>
      <c r="I58" s="190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9"/>
      <c r="H59" s="94">
        <f>SUM(H60:H69)</f>
        <v>0</v>
      </c>
      <c r="I59" s="98">
        <f>SUM(I60:I69)</f>
        <v>0</v>
      </c>
      <c r="J59" s="88">
        <f>IFERROR(ROUNDDOWN(I59*一括契約【税込用】必要積算経費一覧表_当該年度!$F$70,0),0)</f>
        <v>0</v>
      </c>
      <c r="K59" s="88">
        <f>H59+I59</f>
        <v>0</v>
      </c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13</v>
      </c>
      <c r="E60" s="173"/>
      <c r="F60" s="173"/>
      <c r="G60" s="178"/>
      <c r="H60" s="169"/>
      <c r="I60" s="185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14</v>
      </c>
      <c r="E61" s="160"/>
      <c r="F61" s="174"/>
      <c r="G61" s="163"/>
      <c r="H61" s="162"/>
      <c r="I61" s="185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15</v>
      </c>
      <c r="E62" s="174"/>
      <c r="F62" s="174"/>
      <c r="G62" s="163"/>
      <c r="H62" s="162"/>
      <c r="I62" s="185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16</v>
      </c>
      <c r="E63" s="174"/>
      <c r="F63" s="174"/>
      <c r="G63" s="163"/>
      <c r="H63" s="162"/>
      <c r="I63" s="185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17</v>
      </c>
      <c r="E64" s="174"/>
      <c r="F64" s="174"/>
      <c r="G64" s="163"/>
      <c r="H64" s="162"/>
      <c r="I64" s="185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18</v>
      </c>
      <c r="E65" s="174"/>
      <c r="F65" s="174"/>
      <c r="G65" s="163"/>
      <c r="H65" s="162"/>
      <c r="I65" s="185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19</v>
      </c>
      <c r="E66" s="174"/>
      <c r="F66" s="174"/>
      <c r="G66" s="163"/>
      <c r="H66" s="162"/>
      <c r="I66" s="185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20</v>
      </c>
      <c r="E67" s="174"/>
      <c r="F67" s="174"/>
      <c r="G67" s="163"/>
      <c r="H67" s="162"/>
      <c r="I67" s="185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21</v>
      </c>
      <c r="E68" s="174"/>
      <c r="F68" s="174"/>
      <c r="G68" s="179"/>
      <c r="H68" s="162"/>
      <c r="I68" s="185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88</v>
      </c>
      <c r="E69" s="175"/>
      <c r="F69" s="175"/>
      <c r="G69" s="191"/>
      <c r="H69" s="166"/>
      <c r="I69" s="186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9"/>
      <c r="H70" s="94">
        <f>SUM(H71:H75)</f>
        <v>0</v>
      </c>
      <c r="I70" s="98">
        <f>SUM(I71:I75)</f>
        <v>0</v>
      </c>
      <c r="J70" s="88">
        <f>IFERROR(ROUNDDOWN(I70*一括契約【税込用】必要積算経費一覧表_当該年度!$F$70,0),0)</f>
        <v>0</v>
      </c>
      <c r="K70" s="88">
        <f>H70+I70</f>
        <v>0</v>
      </c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13</v>
      </c>
      <c r="E71" s="173"/>
      <c r="F71" s="173"/>
      <c r="G71" s="235"/>
      <c r="H71" s="169"/>
      <c r="I71" s="185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14</v>
      </c>
      <c r="E72" s="174"/>
      <c r="F72" s="174"/>
      <c r="G72" s="179"/>
      <c r="H72" s="162"/>
      <c r="I72" s="185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15</v>
      </c>
      <c r="E73" s="174"/>
      <c r="F73" s="174"/>
      <c r="G73" s="179"/>
      <c r="H73" s="162"/>
      <c r="I73" s="185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16</v>
      </c>
      <c r="E74" s="174"/>
      <c r="F74" s="174"/>
      <c r="G74" s="179"/>
      <c r="H74" s="162"/>
      <c r="I74" s="185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17</v>
      </c>
      <c r="E75" s="175"/>
      <c r="F75" s="175"/>
      <c r="G75" s="191"/>
      <c r="H75" s="166"/>
      <c r="I75" s="185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9"/>
      <c r="H76" s="94">
        <f>SUM(H77:H96)</f>
        <v>0</v>
      </c>
      <c r="I76" s="98">
        <f>SUM(I77:I96)</f>
        <v>0</v>
      </c>
      <c r="J76" s="88">
        <f>IFERROR(ROUNDDOWN(I76*一括契約【税込用】必要積算経費一覧表_当該年度!$F$70,0),0)</f>
        <v>0</v>
      </c>
      <c r="K76" s="88">
        <f>H76+I76</f>
        <v>0</v>
      </c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13</v>
      </c>
      <c r="E77" s="188"/>
      <c r="F77" s="187"/>
      <c r="G77" s="168"/>
      <c r="H77" s="169"/>
      <c r="I77" s="185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14</v>
      </c>
      <c r="E78" s="188"/>
      <c r="F78" s="188"/>
      <c r="G78" s="235"/>
      <c r="H78" s="169"/>
      <c r="I78" s="185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15</v>
      </c>
      <c r="E79" s="188"/>
      <c r="F79" s="188"/>
      <c r="G79" s="235"/>
      <c r="H79" s="169"/>
      <c r="I79" s="185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16</v>
      </c>
      <c r="E80" s="188"/>
      <c r="F80" s="188"/>
      <c r="G80" s="235"/>
      <c r="H80" s="169"/>
      <c r="I80" s="185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17</v>
      </c>
      <c r="E81" s="188"/>
      <c r="F81" s="188"/>
      <c r="G81" s="235"/>
      <c r="H81" s="169"/>
      <c r="I81" s="185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18</v>
      </c>
      <c r="E82" s="188"/>
      <c r="F82" s="188"/>
      <c r="G82" s="235"/>
      <c r="H82" s="169"/>
      <c r="I82" s="185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19</v>
      </c>
      <c r="E83" s="188"/>
      <c r="F83" s="188"/>
      <c r="G83" s="235"/>
      <c r="H83" s="169"/>
      <c r="I83" s="185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20</v>
      </c>
      <c r="E84" s="188"/>
      <c r="F84" s="188"/>
      <c r="G84" s="235"/>
      <c r="H84" s="169"/>
      <c r="I84" s="185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21</v>
      </c>
      <c r="E85" s="188"/>
      <c r="F85" s="188"/>
      <c r="G85" s="235"/>
      <c r="H85" s="169"/>
      <c r="I85" s="185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22</v>
      </c>
      <c r="E86" s="188"/>
      <c r="F86" s="188"/>
      <c r="G86" s="235"/>
      <c r="H86" s="169"/>
      <c r="I86" s="185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29</v>
      </c>
      <c r="E87" s="188"/>
      <c r="F87" s="188"/>
      <c r="G87" s="235"/>
      <c r="H87" s="169"/>
      <c r="I87" s="185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30</v>
      </c>
      <c r="E88" s="188"/>
      <c r="F88" s="188"/>
      <c r="G88" s="235"/>
      <c r="H88" s="169"/>
      <c r="I88" s="185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31</v>
      </c>
      <c r="E89" s="188"/>
      <c r="F89" s="188"/>
      <c r="G89" s="235"/>
      <c r="H89" s="169"/>
      <c r="I89" s="185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32</v>
      </c>
      <c r="E90" s="188"/>
      <c r="F90" s="188"/>
      <c r="G90" s="235"/>
      <c r="H90" s="169"/>
      <c r="I90" s="185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33</v>
      </c>
      <c r="E91" s="188"/>
      <c r="F91" s="188"/>
      <c r="G91" s="235"/>
      <c r="H91" s="169"/>
      <c r="I91" s="185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69"/>
      <c r="I92" s="185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62"/>
      <c r="I93" s="185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62"/>
      <c r="I94" s="185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62"/>
      <c r="I95" s="185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44"/>
      <c r="D96" s="183" t="s">
        <v>38</v>
      </c>
      <c r="E96" s="184"/>
      <c r="F96" s="184"/>
      <c r="G96" s="236"/>
      <c r="H96" s="166"/>
      <c r="I96" s="192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  <row r="97" spans="3:11" ht="20.100000000000001" customHeight="1" thickBot="1" x14ac:dyDescent="0.2">
      <c r="C97" s="47"/>
      <c r="D97" s="440" t="str">
        <f>一括契約【税込用】必要積算経費一覧表_当該年度!$D$61</f>
        <v>７　消費税相当額</v>
      </c>
      <c r="E97" s="441"/>
      <c r="F97" s="441"/>
      <c r="G97" s="441"/>
      <c r="H97" s="104"/>
      <c r="I97" s="105"/>
      <c r="J97" s="95">
        <f>'代表者_明細(Ⅰ物品費）'!$J$20+'代表者_明細（Ⅱ人件費・謝金）'!$J$20+'代表者_明細（Ⅲ旅費）'!$J$20+$J$20</f>
        <v>0</v>
      </c>
      <c r="K97" s="95">
        <f>J97</f>
        <v>0</v>
      </c>
    </row>
    <row r="98" spans="3:11" ht="20.100000000000001" customHeight="1" x14ac:dyDescent="0.15">
      <c r="D98" s="46"/>
    </row>
  </sheetData>
  <sheetProtection algorithmName="SHA-512" hashValue="/P4DVihONT5LCass7v6TzWy0cxH4LyHADvbfYdLlWb743gNGpQjaW32swz6Ay4qp3YtWKMRDuFxjQn1vyZr+Ew==" saltValue="ks0TiqHoKUsJ8d6p3FUz8g==" spinCount="100000" sheet="1" formatCells="0" formatRows="0" insertRows="0"/>
  <protectedRanges>
    <protectedRange sqref="D22:I41 D43:I47 D49:I58 D60:I69 D71:I75 D77:I96" name="範囲1"/>
    <protectedRange sqref="M19:V96" name="範囲2"/>
  </protectedRanges>
  <mergeCells count="21">
    <mergeCell ref="D97:G97"/>
    <mergeCell ref="D59:G59"/>
    <mergeCell ref="C20:G20"/>
    <mergeCell ref="D21:G21"/>
    <mergeCell ref="D42:G42"/>
    <mergeCell ref="D48:G48"/>
    <mergeCell ref="D70:G70"/>
    <mergeCell ref="D76:G76"/>
    <mergeCell ref="K18:K19"/>
    <mergeCell ref="C12:H12"/>
    <mergeCell ref="C15:D15"/>
    <mergeCell ref="C17:D17"/>
    <mergeCell ref="I18:J18"/>
    <mergeCell ref="C14:D14"/>
    <mergeCell ref="C13:D13"/>
    <mergeCell ref="E13:H13"/>
    <mergeCell ref="E15:H15"/>
    <mergeCell ref="E14:H14"/>
    <mergeCell ref="H18:H19"/>
    <mergeCell ref="C18:G18"/>
    <mergeCell ref="E17:H17"/>
  </mergeCells>
  <phoneticPr fontId="5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in="2" max="10" man="1"/>
  </row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9" defaultRowHeight="20.100000000000001" customHeight="1" x14ac:dyDescent="0.15"/>
  <cols>
    <col min="1" max="1" width="10.625" style="52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9" width="10.5" style="38" customWidth="1"/>
    <col min="10" max="10" width="9" style="52"/>
    <col min="11" max="11" width="15.5" style="52" customWidth="1"/>
    <col min="12" max="16384" width="9" style="52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A2"/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26" t="s">
        <v>56</v>
      </c>
      <c r="D12" s="427"/>
      <c r="E12" s="427"/>
      <c r="F12" s="427"/>
      <c r="G12" s="427"/>
      <c r="H12" s="427"/>
    </row>
    <row r="13" spans="1:9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420"/>
    </row>
    <row r="14" spans="1:9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420"/>
    </row>
    <row r="15" spans="1:9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420"/>
    </row>
    <row r="16" spans="1:9" ht="27" customHeight="1" x14ac:dyDescent="0.15">
      <c r="C16" s="238"/>
      <c r="D16" s="238" t="str">
        <f>一括契約【税込用】必要積算経費一覧表_当該年度!$B$18</f>
        <v>管理番号：</v>
      </c>
      <c r="E16" s="449" t="str">
        <f>IF(一括契約【税込用】必要積算経費一覧表_当該年度!$H$31&lt;&gt;0, 一括契約【税込用】必要積算経費一覧表_当該年度!$H$31," ")</f>
        <v xml:space="preserve"> </v>
      </c>
      <c r="F16" s="449"/>
      <c r="G16" s="62"/>
      <c r="H16" s="62"/>
      <c r="I16" s="62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IF(一括契約【税込用】必要積算経費一覧表_当該年度!$F$31&lt;&gt;0, 一括契約【税込用】必要積算経費一覧表_当該年度!$F$31," ")</f>
        <v xml:space="preserve"> </v>
      </c>
      <c r="F17" s="421"/>
      <c r="G17" s="421"/>
      <c r="H17" s="421"/>
      <c r="I17" s="421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48"/>
      <c r="H20" s="54">
        <f>H21+H37</f>
        <v>0</v>
      </c>
      <c r="I20" s="65">
        <f>I21+I37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9"/>
      <c r="H21" s="55">
        <f>SUM(H22:H36)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81"/>
      <c r="F22" s="281"/>
      <c r="G22" s="282"/>
      <c r="H22" s="185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5"/>
      <c r="H25" s="196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5"/>
      <c r="H26" s="19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5"/>
      <c r="H27" s="196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5"/>
      <c r="H28" s="196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5"/>
      <c r="H29" s="196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5"/>
      <c r="H30" s="196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5"/>
      <c r="H31" s="196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5"/>
      <c r="H32" s="196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5"/>
      <c r="H33" s="196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5"/>
      <c r="H34" s="196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5"/>
      <c r="H35" s="196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4"/>
      <c r="D36" s="165" t="s">
        <v>27</v>
      </c>
      <c r="E36" s="286"/>
      <c r="F36" s="286"/>
      <c r="G36" s="287"/>
      <c r="H36" s="190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8">
        <f>SUM(H38:H57)</f>
        <v>0</v>
      </c>
      <c r="I37" s="89">
        <f>IFERROR(ROUNDDOWN(H37*(1+一括契約【税込用】必要積算経費一覧表_当該年度!$F$70),0),0)</f>
        <v>0</v>
      </c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7" t="s">
        <v>3</v>
      </c>
      <c r="E38" s="281"/>
      <c r="F38" s="281"/>
      <c r="G38" s="288"/>
      <c r="H38" s="185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4</v>
      </c>
      <c r="E39" s="283"/>
      <c r="F39" s="283"/>
      <c r="G39" s="285"/>
      <c r="H39" s="196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5</v>
      </c>
      <c r="E40" s="283"/>
      <c r="F40" s="283"/>
      <c r="G40" s="285"/>
      <c r="H40" s="196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59" t="s">
        <v>6</v>
      </c>
      <c r="E41" s="283"/>
      <c r="F41" s="283"/>
      <c r="G41" s="285"/>
      <c r="H41" s="196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59" t="s">
        <v>7</v>
      </c>
      <c r="E42" s="283"/>
      <c r="F42" s="283"/>
      <c r="G42" s="285"/>
      <c r="H42" s="196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9" t="s">
        <v>8</v>
      </c>
      <c r="E43" s="283"/>
      <c r="F43" s="283"/>
      <c r="G43" s="285"/>
      <c r="H43" s="196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</v>
      </c>
      <c r="E44" s="283"/>
      <c r="F44" s="283"/>
      <c r="G44" s="285"/>
      <c r="H44" s="196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10</v>
      </c>
      <c r="E45" s="283"/>
      <c r="F45" s="283"/>
      <c r="G45" s="285"/>
      <c r="H45" s="196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11</v>
      </c>
      <c r="E46" s="283"/>
      <c r="F46" s="283"/>
      <c r="G46" s="285"/>
      <c r="H46" s="19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12</v>
      </c>
      <c r="E47" s="283"/>
      <c r="F47" s="283"/>
      <c r="G47" s="285"/>
      <c r="H47" s="196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23</v>
      </c>
      <c r="E48" s="283"/>
      <c r="F48" s="283"/>
      <c r="G48" s="285"/>
      <c r="H48" s="196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24</v>
      </c>
      <c r="E49" s="283"/>
      <c r="F49" s="283"/>
      <c r="G49" s="285"/>
      <c r="H49" s="196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25</v>
      </c>
      <c r="E50" s="283"/>
      <c r="F50" s="283"/>
      <c r="G50" s="285"/>
      <c r="H50" s="196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26</v>
      </c>
      <c r="E51" s="283"/>
      <c r="F51" s="283"/>
      <c r="G51" s="285"/>
      <c r="H51" s="196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27</v>
      </c>
      <c r="E52" s="283"/>
      <c r="F52" s="283"/>
      <c r="G52" s="285"/>
      <c r="H52" s="196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34</v>
      </c>
      <c r="E53" s="283"/>
      <c r="F53" s="283"/>
      <c r="G53" s="285"/>
      <c r="H53" s="196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35</v>
      </c>
      <c r="E54" s="283"/>
      <c r="F54" s="283"/>
      <c r="G54" s="285"/>
      <c r="H54" s="196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36</v>
      </c>
      <c r="E55" s="283"/>
      <c r="F55" s="283"/>
      <c r="G55" s="285"/>
      <c r="H55" s="196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37</v>
      </c>
      <c r="E56" s="283"/>
      <c r="F56" s="283"/>
      <c r="G56" s="285"/>
      <c r="H56" s="196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thickBot="1" x14ac:dyDescent="0.2">
      <c r="C57" s="45"/>
      <c r="D57" s="170" t="s">
        <v>38</v>
      </c>
      <c r="E57" s="289"/>
      <c r="F57" s="289"/>
      <c r="G57" s="290"/>
      <c r="H57" s="193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x14ac:dyDescent="0.15">
      <c r="D58" s="46"/>
    </row>
    <row r="59" spans="3:22" ht="20.100000000000001" customHeight="1" x14ac:dyDescent="0.15">
      <c r="D59" s="46"/>
    </row>
  </sheetData>
  <sheetProtection algorithmName="SHA-512" hashValue="GLtH/cHGijuWUOVQ0VdAB5Qjw/1Jm79d1I1rWLyjRSdBk1E5Jyodl2LihO4WSQQG02H8bsOn2Yv82JhD/HMdkQ==" saltValue="mODzUEuc4g0zyNvlcfFK/Q==" spinCount="100000" sheet="1" formatCells="0" formatRows="0" insertRows="0"/>
  <protectedRanges>
    <protectedRange sqref="D22:H36 D38:H57" name="範囲1"/>
    <protectedRange sqref="K19:V57" name="範囲2"/>
  </protectedRanges>
  <mergeCells count="15">
    <mergeCell ref="D37:G37"/>
    <mergeCell ref="C20:G20"/>
    <mergeCell ref="C12:H12"/>
    <mergeCell ref="C13:D13"/>
    <mergeCell ref="C15:D15"/>
    <mergeCell ref="E13:I13"/>
    <mergeCell ref="H18:I18"/>
    <mergeCell ref="E16:F16"/>
    <mergeCell ref="C18:G18"/>
    <mergeCell ref="E15:I15"/>
    <mergeCell ref="E14:I14"/>
    <mergeCell ref="E17:I17"/>
    <mergeCell ref="C14:D14"/>
    <mergeCell ref="C17:D17"/>
    <mergeCell ref="D21:G21"/>
  </mergeCells>
  <phoneticPr fontId="2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C2" s="276" t="str">
        <f>'代表者_明細(Ⅰ物品費）'!C2</f>
        <v>［記入要領］</v>
      </c>
    </row>
    <row r="3" spans="1:10" ht="13.5" x14ac:dyDescent="0.15">
      <c r="C3" s="280" t="str">
        <f>'代表者_明細(Ⅰ物品費）'!C3</f>
        <v>１．水色地/黄色地のセル</v>
      </c>
    </row>
    <row r="4" spans="1:10" ht="13.5" x14ac:dyDescent="0.15">
      <c r="C4" s="276" t="str">
        <f>'代表者_明細(Ⅰ物品費）'!C4</f>
        <v>　　・水色地のセルのみ必要事項を記入してください。</v>
      </c>
    </row>
    <row r="5" spans="1:10" ht="13.5" x14ac:dyDescent="0.15">
      <c r="C5" s="277" t="str">
        <f>'代表者_明細(Ⅰ物品費）'!C5</f>
        <v>　　・文字入力が不要なセルは空欄にしておいてください。</v>
      </c>
    </row>
    <row r="6" spans="1:10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3.5" x14ac:dyDescent="0.15">
      <c r="C8" s="280" t="s">
        <v>257</v>
      </c>
    </row>
    <row r="9" spans="1:10" ht="13.5" x14ac:dyDescent="0.15">
      <c r="C9" s="276" t="s">
        <v>258</v>
      </c>
    </row>
    <row r="12" spans="1:10" ht="20.100000000000001" customHeight="1" x14ac:dyDescent="0.15">
      <c r="C12" s="459" t="s">
        <v>57</v>
      </c>
      <c r="D12" s="460"/>
      <c r="E12" s="460"/>
      <c r="F12" s="460"/>
      <c r="G12" s="460"/>
      <c r="H12" s="460"/>
    </row>
    <row r="13" spans="1:10" ht="20.100000000000001" customHeight="1" x14ac:dyDescent="0.15">
      <c r="C13" s="461" t="str">
        <f>一括契約【税込用】必要積算経費一覧表_当該年度!$C$14</f>
        <v>課題名：</v>
      </c>
      <c r="D13" s="462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  <c r="J13" s="36"/>
    </row>
    <row r="14" spans="1:10" ht="39" customHeight="1" x14ac:dyDescent="0.15">
      <c r="C14" s="461" t="str">
        <f>一括契約【税込用】必要積算経費一覧表_当該年度!$C$15</f>
        <v>個別課題名：</v>
      </c>
      <c r="D14" s="462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  <c r="J14" s="36"/>
    </row>
    <row r="15" spans="1:10" ht="27" customHeight="1" x14ac:dyDescent="0.15">
      <c r="C15" s="461" t="str">
        <f>一括契約【税込用】必要積算経費一覧表_当該年度!$C$16</f>
        <v>副題：</v>
      </c>
      <c r="D15" s="462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  <c r="J15" s="36"/>
    </row>
    <row r="16" spans="1:10" ht="27" customHeight="1" x14ac:dyDescent="0.15">
      <c r="C16" s="240"/>
      <c r="D16" s="241" t="str">
        <f>一括契約【税込用】必要積算経費一覧表_当該年度!$B$18</f>
        <v>管理番号：</v>
      </c>
      <c r="E16" s="458" t="str">
        <f>IF(一括契約【税込用】必要積算経費一覧表_当該年度!$H$31&lt;&gt;0, 一括契約【税込用】必要積算経費一覧表_当該年度!$H$31," ")</f>
        <v xml:space="preserve"> </v>
      </c>
      <c r="F16" s="458"/>
      <c r="G16" s="237"/>
      <c r="H16" s="237"/>
      <c r="I16" s="237"/>
      <c r="J16" s="36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IF(一括契約【税込用】必要積算経費一覧表_当該年度!$F$31&lt;&gt;0, 一括契約【税込用】必要積算経費一覧表_当該年度!$F$31," ")</f>
        <v xml:space="preserve"> </v>
      </c>
      <c r="F17" s="457"/>
      <c r="G17" s="457"/>
      <c r="H17" s="457"/>
      <c r="I17" s="457"/>
      <c r="J17" s="35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48"/>
      <c r="H20" s="54">
        <f>H21+H42</f>
        <v>0</v>
      </c>
      <c r="I20" s="65">
        <f>I21+I42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55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thickBot="1" x14ac:dyDescent="0.2">
      <c r="C22" s="43"/>
      <c r="D22" s="157" t="s">
        <v>3</v>
      </c>
      <c r="E22" s="332"/>
      <c r="F22" s="33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8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96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96"/>
      <c r="I37" s="38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96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90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8">
        <f>SUM(H43:H52)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97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93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</sheetData>
  <sheetProtection sheet="1" formatCells="0" formatRows="0" insertRows="0"/>
  <protectedRanges>
    <protectedRange sqref="D22:H41 D43:H52" name="範囲1"/>
    <protectedRange sqref="K19:V52" name="範囲2"/>
  </protectedRanges>
  <mergeCells count="15">
    <mergeCell ref="C12:H12"/>
    <mergeCell ref="C13:D13"/>
    <mergeCell ref="C15:D15"/>
    <mergeCell ref="C14:D14"/>
    <mergeCell ref="C17:D17"/>
    <mergeCell ref="D21:G21"/>
    <mergeCell ref="D42:G42"/>
    <mergeCell ref="E13:I13"/>
    <mergeCell ref="E15:I15"/>
    <mergeCell ref="E14:I14"/>
    <mergeCell ref="E17:I17"/>
    <mergeCell ref="H18:I18"/>
    <mergeCell ref="E16:F16"/>
    <mergeCell ref="C18:G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D21" sqref="D21:G21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76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41"/>
      <c r="D16" s="241" t="str">
        <f>一括契約【税込用】必要積算経費一覧表_当該年度!$B$18</f>
        <v>管理番号：</v>
      </c>
      <c r="E16" s="458" t="str">
        <f>IF(一括契約【税込用】必要積算経費一覧表_当該年度!$H$31&lt;&gt;0, 一括契約【税込用】必要積算経費一覧表_当該年度!$H$31,"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IF(一括契約【税込用】必要積算経費一覧表_当該年度!$F$31&lt;&gt;0, 一括契約【税込用】必要積算経費一覧表_当該年度!$F$31,"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9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48"/>
      <c r="H20" s="54">
        <f>H21</f>
        <v>0</v>
      </c>
      <c r="I20" s="64">
        <f>I21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9"/>
      <c r="H21" s="55">
        <f>SUM(H22:H51)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92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92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92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92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92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92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92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92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92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92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93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</sheetData>
  <sheetProtection algorithmName="SHA-512" hashValue="/OOspo1PYdLLLfdLxLpzzoMk81ct9hRHtsqmCYH2824bwvYRUcJO38JhqBz/zlWwKn20ta1K8m/6KWc4ucLy2w==" saltValue="yw7dS5Fe9ovt7K+yfdeIOw==" spinCount="100000" sheet="1" formatCells="0" formatRows="0" insertRows="0"/>
  <protectedRanges>
    <protectedRange sqref="D22:H51" name="範囲1"/>
    <protectedRange sqref="K19:V51" name="範囲2"/>
  </protectedRanges>
  <mergeCells count="14">
    <mergeCell ref="C12:H12"/>
    <mergeCell ref="C13:D13"/>
    <mergeCell ref="C15:D15"/>
    <mergeCell ref="E16:F16"/>
    <mergeCell ref="C18:G18"/>
    <mergeCell ref="C14:D14"/>
    <mergeCell ref="C17:D17"/>
    <mergeCell ref="C20:G20"/>
    <mergeCell ref="D21:G21"/>
    <mergeCell ref="E13:I13"/>
    <mergeCell ref="E15:I15"/>
    <mergeCell ref="E14:I14"/>
    <mergeCell ref="E17:I17"/>
    <mergeCell ref="H18:I18"/>
  </mergeCells>
  <phoneticPr fontId="2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41"/>
      <c r="D16" s="241" t="str">
        <f>一括契約【税込用】必要積算経費一覧表_当該年度!$B$18</f>
        <v>管理番号：</v>
      </c>
      <c r="E16" s="458" t="str">
        <f>IF(一括契約【税込用】必要積算経費一覧表_当該年度!$H$31&lt;&gt;0, 一括契約【税込用】必要積算経費一覧表_当該年度!$H$31,"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IF(一括契約【税込用】必要積算経費一覧表_当該年度!$F$31&lt;&gt;0, 一括契約【税込用】必要積算経費一覧表_当該年度!$F$31,"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54">
        <f>H21+H42+H48+H59+H70+H76</f>
        <v>0</v>
      </c>
      <c r="I20" s="65">
        <f>I21+I42+I48+I59+I70+I76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92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8"/>
      <c r="H42" s="98">
        <f>SUM(H43:H47)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85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96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96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9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92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98">
        <f>SUM(H49:H58)</f>
        <v>0</v>
      </c>
      <c r="I48" s="88">
        <f>IFERROR(ROUNDDOWN(H48*(1+一括契約【税込用】必要積算経費一覧表_当該年度!$F$70),0),0)</f>
        <v>0</v>
      </c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85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96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96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96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96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96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96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96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96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90"/>
      <c r="J58" s="3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9"/>
      <c r="H59" s="98">
        <f>SUM(H60:H69)</f>
        <v>0</v>
      </c>
      <c r="I59" s="88">
        <f>IFERROR(ROUNDDOWN(H59*(1+一括契約【税込用】必要積算経費一覧表_当該年度!$F$70),0),0)</f>
        <v>0</v>
      </c>
      <c r="J59" s="3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97"/>
      <c r="J60" s="3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96"/>
      <c r="J61" s="3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96"/>
      <c r="J62" s="3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96"/>
      <c r="J63" s="3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96"/>
      <c r="J64" s="3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96"/>
      <c r="J65" s="3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96"/>
      <c r="J66" s="3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96"/>
      <c r="J67" s="3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96"/>
      <c r="J68" s="3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90"/>
      <c r="J69" s="3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9"/>
      <c r="H70" s="98">
        <f>SUM(H71:H75)</f>
        <v>0</v>
      </c>
      <c r="I70" s="88">
        <f>IFERROR(ROUNDDOWN(H70*(1+一括契約【税込用】必要積算経費一覧表_当該年度!$F$70),0),0)</f>
        <v>0</v>
      </c>
      <c r="J70" s="3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85"/>
      <c r="J71" s="3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96"/>
      <c r="J72" s="3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96"/>
      <c r="J73" s="3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96"/>
      <c r="J74" s="3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90"/>
      <c r="J75" s="3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9"/>
      <c r="H76" s="98">
        <f>SUM(H77:H96)</f>
        <v>0</v>
      </c>
      <c r="I76" s="88">
        <f>IFERROR(ROUNDDOWN(H76*(1+一括契約【税込用】必要積算経費一覧表_当該年度!$F$70),0),0)</f>
        <v>0</v>
      </c>
      <c r="J76" s="3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85"/>
      <c r="J77" s="3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85"/>
      <c r="J78" s="3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85"/>
      <c r="J79" s="3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85"/>
      <c r="J80" s="3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85"/>
      <c r="J81" s="3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85"/>
      <c r="J82" s="3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85"/>
      <c r="J83" s="3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85"/>
      <c r="J84" s="3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85"/>
      <c r="J85" s="3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85"/>
      <c r="J86" s="3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85"/>
      <c r="J87" s="3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85"/>
      <c r="J88" s="3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85"/>
      <c r="J89" s="3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85"/>
      <c r="J90" s="3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85"/>
      <c r="J91" s="3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85"/>
      <c r="J92" s="3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96"/>
      <c r="J93" s="3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96"/>
      <c r="J94" s="3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96"/>
      <c r="J95" s="3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45"/>
      <c r="D96" s="170" t="s">
        <v>38</v>
      </c>
      <c r="E96" s="180"/>
      <c r="F96" s="180"/>
      <c r="G96" s="181"/>
      <c r="H96" s="193"/>
      <c r="J96" s="3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</sheetData>
  <sheetProtection algorithmName="SHA-512" hashValue="jQLNnOjqm/9E5Cg3VOSI484Dc2CUpc4iSeu4MuRKCDVPFtg4LE+ilDAdVYdhPnOv4YwUejKDChrwl7zekWQpVA==" saltValue="go6H9eRSwQ4bQS9OVCgzmQ==" spinCount="100000" sheet="1" formatCells="0" formatRows="0" insertRows="0"/>
  <protectedRanges>
    <protectedRange sqref="D22:H41 D43:H47 D49:H58 D60:H69 D71:H75 D77:H96" name="範囲1"/>
    <protectedRange sqref="K19:V96" name="範囲2"/>
  </protectedRanges>
  <mergeCells count="19">
    <mergeCell ref="C12:H12"/>
    <mergeCell ref="C13:D13"/>
    <mergeCell ref="C15:D15"/>
    <mergeCell ref="E16:F16"/>
    <mergeCell ref="H18:I18"/>
    <mergeCell ref="C18:G18"/>
    <mergeCell ref="C14:D14"/>
    <mergeCell ref="C17:D17"/>
    <mergeCell ref="E13:I13"/>
    <mergeCell ref="E15:I15"/>
    <mergeCell ref="E14:I14"/>
    <mergeCell ref="E17:I17"/>
    <mergeCell ref="D76:G76"/>
    <mergeCell ref="C20:G20"/>
    <mergeCell ref="D21:G21"/>
    <mergeCell ref="D42:G42"/>
    <mergeCell ref="D48:G48"/>
    <mergeCell ref="D59:G59"/>
    <mergeCell ref="D70:G70"/>
  </mergeCells>
  <phoneticPr fontId="2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56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41"/>
      <c r="D16" s="241" t="str">
        <f>一括契約【税込用】必要積算経費一覧表_当該年度!$B$18</f>
        <v>管理番号：</v>
      </c>
      <c r="E16" s="458" t="str">
        <f>IF(一括契約【税込用】必要積算経費一覧表_当該年度!$H$32&lt;&gt;0, 一括契約【税込用】必要積算経費一覧表_当該年度!$H$32,"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IF(一括契約【税込用】必要積算経費一覧表_当該年度!$F$32&lt;&gt;0, 一括契約【税込用】必要積算経費一覧表_当該年度!$F$32,"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48"/>
      <c r="H20" s="54">
        <f>H21+H37</f>
        <v>0</v>
      </c>
      <c r="I20" s="65">
        <f>I21+I37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9"/>
      <c r="H21" s="55">
        <f>SUM(H22:H36)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81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5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5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5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5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5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5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5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5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5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5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5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thickBot="1" x14ac:dyDescent="0.2">
      <c r="C36" s="44"/>
      <c r="D36" s="165" t="s">
        <v>27</v>
      </c>
      <c r="E36" s="286"/>
      <c r="F36" s="286"/>
      <c r="G36" s="287"/>
      <c r="H36" s="190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8">
        <f>SUM(H38:H57)</f>
        <v>0</v>
      </c>
      <c r="I37" s="88">
        <f>IFERROR(ROUNDDOWN(H37*(1+一括契約【税込用】必要積算経費一覧表_当該年度!$F$70),0),0)</f>
        <v>0</v>
      </c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7" t="s">
        <v>3</v>
      </c>
      <c r="E38" s="281"/>
      <c r="F38" s="281"/>
      <c r="G38" s="288"/>
      <c r="H38" s="185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4</v>
      </c>
      <c r="E39" s="283"/>
      <c r="F39" s="283"/>
      <c r="G39" s="285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5</v>
      </c>
      <c r="E40" s="283"/>
      <c r="F40" s="283"/>
      <c r="G40" s="285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59" t="s">
        <v>6</v>
      </c>
      <c r="E41" s="283"/>
      <c r="F41" s="283"/>
      <c r="G41" s="285"/>
      <c r="H41" s="196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59" t="s">
        <v>7</v>
      </c>
      <c r="E42" s="283"/>
      <c r="F42" s="283"/>
      <c r="G42" s="285"/>
      <c r="H42" s="196"/>
      <c r="I42" s="38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9" t="s">
        <v>8</v>
      </c>
      <c r="E43" s="283"/>
      <c r="F43" s="283"/>
      <c r="G43" s="285"/>
      <c r="H43" s="196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</v>
      </c>
      <c r="E44" s="283"/>
      <c r="F44" s="28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10</v>
      </c>
      <c r="E45" s="283"/>
      <c r="F45" s="28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11</v>
      </c>
      <c r="E46" s="283"/>
      <c r="F46" s="283"/>
      <c r="G46" s="285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12</v>
      </c>
      <c r="E47" s="283"/>
      <c r="F47" s="283"/>
      <c r="G47" s="285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23</v>
      </c>
      <c r="E48" s="283"/>
      <c r="F48" s="283"/>
      <c r="G48" s="285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24</v>
      </c>
      <c r="E49" s="283"/>
      <c r="F49" s="283"/>
      <c r="G49" s="285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25</v>
      </c>
      <c r="E50" s="283"/>
      <c r="F50" s="283"/>
      <c r="G50" s="285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26</v>
      </c>
      <c r="E51" s="283"/>
      <c r="F51" s="283"/>
      <c r="G51" s="285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27</v>
      </c>
      <c r="E52" s="283"/>
      <c r="F52" s="283"/>
      <c r="G52" s="285"/>
      <c r="H52" s="196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34</v>
      </c>
      <c r="E53" s="283"/>
      <c r="F53" s="283"/>
      <c r="G53" s="285"/>
      <c r="H53" s="196"/>
      <c r="I53" s="38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35</v>
      </c>
      <c r="E54" s="283"/>
      <c r="F54" s="283"/>
      <c r="G54" s="285"/>
      <c r="H54" s="196"/>
      <c r="I54" s="38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36</v>
      </c>
      <c r="E55" s="283"/>
      <c r="F55" s="283"/>
      <c r="G55" s="285"/>
      <c r="H55" s="196"/>
      <c r="I55" s="38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37</v>
      </c>
      <c r="E56" s="283"/>
      <c r="F56" s="283"/>
      <c r="G56" s="285"/>
      <c r="H56" s="196"/>
      <c r="I56" s="38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thickBot="1" x14ac:dyDescent="0.2">
      <c r="C57" s="45"/>
      <c r="D57" s="170" t="s">
        <v>38</v>
      </c>
      <c r="E57" s="289"/>
      <c r="F57" s="289"/>
      <c r="G57" s="290"/>
      <c r="H57" s="193"/>
      <c r="I57" s="38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</sheetData>
  <sheetProtection algorithmName="SHA-512" hashValue="ywIx/9PAgBni/E16CRDJyElRyawR78LN5a1wjukYrqolpU00sTS0MjjhuFh0M83OttyNUNwpCxgqVktvldciIg==" saltValue="7H/IUQNk3fVmTCQrtBXKrg==" spinCount="100000" sheet="1" formatCells="0" formatRows="0" insertRows="0"/>
  <protectedRanges>
    <protectedRange sqref="D22:H36 D38:H57" name="範囲1_1"/>
    <protectedRange sqref="K19:V57" name="範囲2"/>
  </protectedRanges>
  <mergeCells count="15">
    <mergeCell ref="C12:H12"/>
    <mergeCell ref="C13:D13"/>
    <mergeCell ref="C15:D15"/>
    <mergeCell ref="E16:F16"/>
    <mergeCell ref="C20:G20"/>
    <mergeCell ref="D37:G37"/>
    <mergeCell ref="E13:I13"/>
    <mergeCell ref="E15:I15"/>
    <mergeCell ref="E14:I14"/>
    <mergeCell ref="E17:I17"/>
    <mergeCell ref="H18:I18"/>
    <mergeCell ref="C18:G18"/>
    <mergeCell ref="C14:D14"/>
    <mergeCell ref="C17:D17"/>
    <mergeCell ref="D21:G21"/>
  </mergeCells>
  <phoneticPr fontId="2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57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41"/>
      <c r="D16" s="241" t="str">
        <f>一括契約【税込用】必要積算経費一覧表_当該年度!$B$18</f>
        <v>管理番号：</v>
      </c>
      <c r="E16" s="458" t="str">
        <f>IF(一括契約【税込用】必要積算経費一覧表_当該年度!$H$32&lt;&gt;0, 一括契約【税込用】必要積算経費一覧表_当該年度!$H$32,"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IF(一括契約【税込用】必要積算経費一覧表_当該年度!$F$32&lt;&gt;0, 一括契約【税込用】必要積算経費一覧表_当該年度!$F$32,"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48"/>
      <c r="H20" s="54">
        <f>H21+H42</f>
        <v>0</v>
      </c>
      <c r="I20" s="65">
        <f>I21+I42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96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96"/>
      <c r="I37" s="38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96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90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8">
        <f>SUM(H43:H52)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97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93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</sheetData>
  <sheetProtection algorithmName="SHA-512" hashValue="UlbdL/p/letzKlqXBuTyxBvUDFCrxYB8C1/zbyJwxkSvvPK4bwab1ejCiK7z7QSiUBagLNDKqGu/xKeJeZ8aMw==" saltValue="9M8eysaslHU3FButRtPy9g==" spinCount="100000" sheet="1" formatCells="0" formatRows="0" insertRows="0"/>
  <protectedRanges>
    <protectedRange sqref="D22:H41 D43:H52" name="範囲1"/>
    <protectedRange sqref="K19:V52" name="範囲2"/>
  </protectedRanges>
  <mergeCells count="15">
    <mergeCell ref="C12:H12"/>
    <mergeCell ref="C13:D13"/>
    <mergeCell ref="C15:D15"/>
    <mergeCell ref="C20:G20"/>
    <mergeCell ref="D21:G21"/>
    <mergeCell ref="D42:G42"/>
    <mergeCell ref="E16:F16"/>
    <mergeCell ref="E13:I13"/>
    <mergeCell ref="E15:I15"/>
    <mergeCell ref="E14:I14"/>
    <mergeCell ref="E17:I17"/>
    <mergeCell ref="H18:I18"/>
    <mergeCell ref="C18:G18"/>
    <mergeCell ref="C14:D14"/>
    <mergeCell ref="C17:D17"/>
  </mergeCells>
  <phoneticPr fontId="2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style="9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76</v>
      </c>
      <c r="D12" s="460"/>
      <c r="E12" s="460"/>
      <c r="F12" s="460"/>
      <c r="G12" s="460"/>
      <c r="H12" s="460"/>
      <c r="I12" s="37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41"/>
      <c r="D16" s="241" t="str">
        <f>一括契約【税込用】必要積算経費一覧表_当該年度!$B$18</f>
        <v>管理番号：</v>
      </c>
      <c r="E16" s="458" t="str">
        <f>IF(一括契約【税込用】必要積算経費一覧表_当該年度!$H$32&lt;&gt;0, 一括契約【税込用】必要積算経費一覧表_当該年度!$H$32,"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IF(一括契約【税込用】必要積算経費一覧表_当該年度!$F$32&lt;&gt;0, 一括契約【税込用】必要積算経費一覧表_当該年度!$F$32,"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9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48"/>
      <c r="H20" s="54">
        <f>H21</f>
        <v>0</v>
      </c>
      <c r="I20" s="64">
        <f>I21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9"/>
      <c r="H21" s="55">
        <f>SUM(H22:H51)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I23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I24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I25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I2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I27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I2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I29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I30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I31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I32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I33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I34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I35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I3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I37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I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I39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I40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92"/>
      <c r="I41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92"/>
      <c r="I42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92"/>
      <c r="I43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92"/>
      <c r="I44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92"/>
      <c r="I45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92"/>
      <c r="I4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92"/>
      <c r="I47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92"/>
      <c r="I4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92"/>
      <c r="I49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92"/>
      <c r="I50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93"/>
      <c r="I51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</sheetData>
  <sheetProtection algorithmName="SHA-512" hashValue="6P1mwniMs2wRkJe8nKUDEf7I5tvCSXBbAdr6CbcHjxQ+MGVD4F/TPiYAWRTCplTh/U/DtA6DzyLadol6umiQ4g==" saltValue="fps9cXuP+8oy10drVanb7A==" spinCount="100000" sheet="1" formatCells="0" formatRows="0" insertRows="0"/>
  <protectedRanges>
    <protectedRange sqref="D22:H51" name="範囲1_1"/>
    <protectedRange sqref="K19:V51" name="範囲2_1"/>
  </protectedRanges>
  <mergeCells count="14">
    <mergeCell ref="D21:G21"/>
    <mergeCell ref="C20:G20"/>
    <mergeCell ref="E13:I13"/>
    <mergeCell ref="E15:I15"/>
    <mergeCell ref="C14:D14"/>
    <mergeCell ref="C17:D17"/>
    <mergeCell ref="C12:H12"/>
    <mergeCell ref="C13:D13"/>
    <mergeCell ref="C15:D15"/>
    <mergeCell ref="E14:I14"/>
    <mergeCell ref="H18:I18"/>
    <mergeCell ref="C18:G18"/>
    <mergeCell ref="E16:F16"/>
    <mergeCell ref="E17:I17"/>
  </mergeCells>
  <phoneticPr fontId="2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41"/>
      <c r="D16" s="241" t="str">
        <f>一括契約【税込用】必要積算経費一覧表_当該年度!$B$18</f>
        <v>管理番号：</v>
      </c>
      <c r="E16" s="458" t="str">
        <f>IF(一括契約【税込用】必要積算経費一覧表_当該年度!$H$32&lt;&gt;0, 一括契約【税込用】必要積算経費一覧表_当該年度!$H$32,"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IF(一括契約【税込用】必要積算経費一覧表_当該年度!$F$32&lt;&gt;0, 一括契約【税込用】必要積算経費一覧表_当該年度!$F$32,"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54">
        <f>H21+H42+H48+H59+H70+H76</f>
        <v>0</v>
      </c>
      <c r="I20" s="65">
        <f>I21+I42+I48+I59+I70+I76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92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8"/>
      <c r="H42" s="55">
        <f>SUM(H43:H47)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85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96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96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9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92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55">
        <f>SUM(H49:H58)</f>
        <v>0</v>
      </c>
      <c r="I48" s="88">
        <f>IFERROR(ROUNDDOWN(H48*(1+一括契約【税込用】必要積算経費一覧表_当該年度!$F$70),0),0)</f>
        <v>0</v>
      </c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85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96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96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96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96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96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96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96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96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90"/>
      <c r="J58" s="3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9"/>
      <c r="H59" s="55">
        <f>SUM(H60:H69)</f>
        <v>0</v>
      </c>
      <c r="I59" s="88">
        <f>IFERROR(ROUNDDOWN(H59*(1+一括契約【税込用】必要積算経費一覧表_当該年度!$F$70),0),0)</f>
        <v>0</v>
      </c>
      <c r="J59" s="3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97"/>
      <c r="J60" s="3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96"/>
      <c r="J61" s="3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96"/>
      <c r="J62" s="3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96"/>
      <c r="J63" s="3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96"/>
      <c r="J64" s="3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96"/>
      <c r="J65" s="3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96"/>
      <c r="J66" s="3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96"/>
      <c r="J67" s="3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96"/>
      <c r="J68" s="3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90"/>
      <c r="J69" s="3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9"/>
      <c r="H70" s="55">
        <f>SUM(H71:H75)</f>
        <v>0</v>
      </c>
      <c r="I70" s="88">
        <f>IFERROR(ROUNDDOWN(H70*(1+一括契約【税込用】必要積算経費一覧表_当該年度!$F$70),0),0)</f>
        <v>0</v>
      </c>
      <c r="J70" s="3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85"/>
      <c r="J71" s="3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96"/>
      <c r="J72" s="3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96"/>
      <c r="J73" s="3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96"/>
      <c r="J74" s="3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90"/>
      <c r="J75" s="3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9"/>
      <c r="H76" s="55">
        <f>SUM(H77:H96)</f>
        <v>0</v>
      </c>
      <c r="I76" s="88">
        <f>IFERROR(ROUNDDOWN(H76*(1+一括契約【税込用】必要積算経費一覧表_当該年度!$F$70),0),0)</f>
        <v>0</v>
      </c>
      <c r="J76" s="3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85"/>
      <c r="J77" s="3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85"/>
      <c r="J78" s="3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85"/>
      <c r="J79" s="3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85"/>
      <c r="J80" s="3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85"/>
      <c r="J81" s="3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85"/>
      <c r="J82" s="3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85"/>
      <c r="J83" s="3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85"/>
      <c r="J84" s="3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85"/>
      <c r="J85" s="3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85"/>
      <c r="J86" s="3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85"/>
      <c r="J87" s="3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85"/>
      <c r="J88" s="3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85"/>
      <c r="J89" s="3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85"/>
      <c r="J90" s="3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85"/>
      <c r="J91" s="3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85"/>
      <c r="J92" s="3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96"/>
      <c r="J93" s="3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96"/>
      <c r="J94" s="3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96"/>
      <c r="J95" s="3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45"/>
      <c r="D96" s="170" t="s">
        <v>38</v>
      </c>
      <c r="E96" s="180"/>
      <c r="F96" s="180"/>
      <c r="G96" s="181"/>
      <c r="H96" s="193"/>
      <c r="J96" s="3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</sheetData>
  <sheetProtection algorithmName="SHA-512" hashValue="+Bk4+OMGgwqP29+JXGzlPSGE57MMlEugTnTfTLGNXyvoyNyuCd0x+Fy5rq7PhuD5G/viTqi+W2ztlcjUbxyoNA==" saltValue="a+uwA3XveIKSiRHcWvaTvw==" spinCount="100000" sheet="1" formatCells="0" formatRows="0" insertRows="0"/>
  <protectedRanges>
    <protectedRange sqref="D22:H41 D43:H47 D49:H58 D60:H69 D71:H75 D77:H96" name="範囲1_1"/>
    <protectedRange sqref="K19:V96" name="範囲2_1"/>
  </protectedRanges>
  <mergeCells count="19">
    <mergeCell ref="E13:I13"/>
    <mergeCell ref="E15:I15"/>
    <mergeCell ref="C12:H12"/>
    <mergeCell ref="C13:D13"/>
    <mergeCell ref="C15:D15"/>
    <mergeCell ref="E14:I14"/>
    <mergeCell ref="C14:D14"/>
    <mergeCell ref="D76:G76"/>
    <mergeCell ref="E16:F16"/>
    <mergeCell ref="C20:G20"/>
    <mergeCell ref="D21:G21"/>
    <mergeCell ref="D42:G42"/>
    <mergeCell ref="D48:G48"/>
    <mergeCell ref="D59:G59"/>
    <mergeCell ref="D70:G70"/>
    <mergeCell ref="E17:I17"/>
    <mergeCell ref="H18:I18"/>
    <mergeCell ref="C18:G18"/>
    <mergeCell ref="C17:D17"/>
  </mergeCells>
  <phoneticPr fontId="2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9" defaultRowHeight="20.100000000000001" customHeight="1" x14ac:dyDescent="0.15"/>
  <cols>
    <col min="1" max="1" width="10.625" style="52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9" width="10.5" style="38" customWidth="1"/>
    <col min="10" max="10" width="9" style="52"/>
    <col min="11" max="11" width="15.5" style="52" customWidth="1"/>
    <col min="12" max="16384" width="9" style="52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A2"/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26" t="s">
        <v>56</v>
      </c>
      <c r="D12" s="427"/>
      <c r="E12" s="427"/>
      <c r="F12" s="427"/>
      <c r="G12" s="427"/>
      <c r="H12" s="427"/>
    </row>
    <row r="13" spans="1:9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420"/>
    </row>
    <row r="14" spans="1:9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420"/>
    </row>
    <row r="15" spans="1:9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420"/>
    </row>
    <row r="16" spans="1:9" ht="27" customHeight="1" x14ac:dyDescent="0.15">
      <c r="C16" s="238"/>
      <c r="D16" s="238" t="str">
        <f>一括契約【税込用】必要積算経費一覧表_当該年度!$B$18</f>
        <v>管理番号：</v>
      </c>
      <c r="E16" s="449" t="str">
        <f>IF(一括契約【税込用】必要積算経費一覧表_当該年度!$H$33&lt;&gt;0, 一括契約【税込用】必要積算経費一覧表_当該年度!$H$33," ")</f>
        <v xml:space="preserve"> </v>
      </c>
      <c r="F16" s="449"/>
      <c r="G16" s="62"/>
      <c r="H16" s="62"/>
      <c r="I16" s="62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IF(一括契約【税込用】必要積算経費一覧表_当該年度!$F$33&lt;&gt;0, 一括契約【税込用】必要積算経費一覧表_当該年度!$F$33," ")</f>
        <v xml:space="preserve"> </v>
      </c>
      <c r="F17" s="421"/>
      <c r="G17" s="421"/>
      <c r="H17" s="421"/>
      <c r="I17" s="421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48"/>
      <c r="H20" s="54">
        <f>H21+H37</f>
        <v>0</v>
      </c>
      <c r="I20" s="65">
        <f>I21+I37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9"/>
      <c r="H21" s="55">
        <f>SUM(H22:H36)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81"/>
      <c r="F22" s="281"/>
      <c r="G22" s="282"/>
      <c r="H22" s="185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5"/>
      <c r="H25" s="196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5"/>
      <c r="H26" s="19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5"/>
      <c r="H27" s="196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5"/>
      <c r="H28" s="196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5"/>
      <c r="H29" s="196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5"/>
      <c r="H30" s="196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5"/>
      <c r="H31" s="196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5"/>
      <c r="H32" s="196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5"/>
      <c r="H33" s="196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5"/>
      <c r="H34" s="196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5"/>
      <c r="H35" s="196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thickBot="1" x14ac:dyDescent="0.2">
      <c r="C36" s="44"/>
      <c r="D36" s="165" t="s">
        <v>27</v>
      </c>
      <c r="E36" s="286"/>
      <c r="F36" s="286"/>
      <c r="G36" s="287"/>
      <c r="H36" s="190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8">
        <f>SUM(H38:H57)</f>
        <v>0</v>
      </c>
      <c r="I37" s="88">
        <f>IFERROR(ROUNDDOWN(H37*(1+一括契約【税込用】必要積算経費一覧表_当該年度!$F$70),0),0)</f>
        <v>0</v>
      </c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7" t="s">
        <v>3</v>
      </c>
      <c r="E38" s="281"/>
      <c r="F38" s="281"/>
      <c r="G38" s="288"/>
      <c r="H38" s="185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4</v>
      </c>
      <c r="E39" s="283"/>
      <c r="F39" s="283"/>
      <c r="G39" s="285"/>
      <c r="H39" s="196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5</v>
      </c>
      <c r="E40" s="283"/>
      <c r="F40" s="283"/>
      <c r="G40" s="285"/>
      <c r="H40" s="196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59" t="s">
        <v>6</v>
      </c>
      <c r="E41" s="283"/>
      <c r="F41" s="283"/>
      <c r="G41" s="285"/>
      <c r="H41" s="196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59" t="s">
        <v>7</v>
      </c>
      <c r="E42" s="283"/>
      <c r="F42" s="283"/>
      <c r="G42" s="285"/>
      <c r="H42" s="196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9" t="s">
        <v>8</v>
      </c>
      <c r="E43" s="283"/>
      <c r="F43" s="283"/>
      <c r="G43" s="285"/>
      <c r="H43" s="196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</v>
      </c>
      <c r="E44" s="283"/>
      <c r="F44" s="283"/>
      <c r="G44" s="285"/>
      <c r="H44" s="196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10</v>
      </c>
      <c r="E45" s="283"/>
      <c r="F45" s="283"/>
      <c r="G45" s="285"/>
      <c r="H45" s="196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11</v>
      </c>
      <c r="E46" s="283"/>
      <c r="F46" s="283"/>
      <c r="G46" s="285"/>
      <c r="H46" s="19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12</v>
      </c>
      <c r="E47" s="283"/>
      <c r="F47" s="283"/>
      <c r="G47" s="285"/>
      <c r="H47" s="196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23</v>
      </c>
      <c r="E48" s="283"/>
      <c r="F48" s="283"/>
      <c r="G48" s="285"/>
      <c r="H48" s="196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24</v>
      </c>
      <c r="E49" s="283"/>
      <c r="F49" s="283"/>
      <c r="G49" s="285"/>
      <c r="H49" s="196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25</v>
      </c>
      <c r="E50" s="283"/>
      <c r="F50" s="283"/>
      <c r="G50" s="285"/>
      <c r="H50" s="196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26</v>
      </c>
      <c r="E51" s="283"/>
      <c r="F51" s="283"/>
      <c r="G51" s="285"/>
      <c r="H51" s="196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27</v>
      </c>
      <c r="E52" s="283"/>
      <c r="F52" s="283"/>
      <c r="G52" s="285"/>
      <c r="H52" s="196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34</v>
      </c>
      <c r="E53" s="283"/>
      <c r="F53" s="283"/>
      <c r="G53" s="285"/>
      <c r="H53" s="196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35</v>
      </c>
      <c r="E54" s="283"/>
      <c r="F54" s="283"/>
      <c r="G54" s="285"/>
      <c r="H54" s="196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36</v>
      </c>
      <c r="E55" s="283"/>
      <c r="F55" s="283"/>
      <c r="G55" s="285"/>
      <c r="H55" s="196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37</v>
      </c>
      <c r="E56" s="283"/>
      <c r="F56" s="283"/>
      <c r="G56" s="285"/>
      <c r="H56" s="196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thickBot="1" x14ac:dyDescent="0.2">
      <c r="C57" s="45"/>
      <c r="D57" s="170" t="s">
        <v>38</v>
      </c>
      <c r="E57" s="289"/>
      <c r="F57" s="289"/>
      <c r="G57" s="290"/>
      <c r="H57" s="193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</sheetData>
  <sheetProtection algorithmName="SHA-512" hashValue="RglVw32VIdV7/djejdglX99mgktqsEbD2+axX9nkTP94b6iR/im94VNfzvYod0xg5nx5/V9pRVf56Nb+uR6l/Q==" saltValue="a1sQu4FnMKulhMOhyii7PQ==" spinCount="100000" sheet="1" formatCells="0" formatRows="0" insertRows="0"/>
  <protectedRanges>
    <protectedRange sqref="D22:H36 D38:H57" name="範囲1"/>
    <protectedRange sqref="K19:V57" name="範囲2"/>
  </protectedRanges>
  <mergeCells count="15">
    <mergeCell ref="D21:G21"/>
    <mergeCell ref="D37:G37"/>
    <mergeCell ref="E16:F16"/>
    <mergeCell ref="C17:D17"/>
    <mergeCell ref="E17:I17"/>
    <mergeCell ref="C18:G18"/>
    <mergeCell ref="H18:I18"/>
    <mergeCell ref="C20:G20"/>
    <mergeCell ref="C15:D15"/>
    <mergeCell ref="E15:I15"/>
    <mergeCell ref="C12:H12"/>
    <mergeCell ref="C13:D13"/>
    <mergeCell ref="E13:I13"/>
    <mergeCell ref="C14:D14"/>
    <mergeCell ref="E14:I14"/>
  </mergeCells>
  <phoneticPr fontId="2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C2" s="276" t="str">
        <f>'代表者_明細(Ⅰ物品費）'!C2</f>
        <v>［記入要領］</v>
      </c>
    </row>
    <row r="3" spans="1:10" ht="13.5" x14ac:dyDescent="0.15">
      <c r="C3" s="280" t="str">
        <f>'代表者_明細(Ⅰ物品費）'!C3</f>
        <v>１．水色地/黄色地のセル</v>
      </c>
    </row>
    <row r="4" spans="1:10" ht="13.5" x14ac:dyDescent="0.15">
      <c r="C4" s="276" t="str">
        <f>'代表者_明細(Ⅰ物品費）'!C4</f>
        <v>　　・水色地のセルのみ必要事項を記入してください。</v>
      </c>
    </row>
    <row r="5" spans="1:10" ht="13.5" x14ac:dyDescent="0.15">
      <c r="C5" s="277" t="str">
        <f>'代表者_明細(Ⅰ物品費）'!C5</f>
        <v>　　・文字入力が不要なセルは空欄にしておいてください。</v>
      </c>
    </row>
    <row r="6" spans="1:10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3.5" x14ac:dyDescent="0.15">
      <c r="C8" s="280" t="s">
        <v>257</v>
      </c>
    </row>
    <row r="9" spans="1:10" ht="13.5" x14ac:dyDescent="0.15">
      <c r="C9" s="276" t="s">
        <v>258</v>
      </c>
    </row>
    <row r="12" spans="1:10" ht="20.100000000000001" customHeight="1" x14ac:dyDescent="0.15">
      <c r="C12" s="459" t="s">
        <v>57</v>
      </c>
      <c r="D12" s="460"/>
      <c r="E12" s="460"/>
      <c r="F12" s="460"/>
      <c r="G12" s="460"/>
      <c r="H12" s="460"/>
    </row>
    <row r="13" spans="1:10" ht="20.100000000000001" customHeight="1" x14ac:dyDescent="0.15">
      <c r="C13" s="461" t="str">
        <f>一括契約【税込用】必要積算経費一覧表_当該年度!$C$14</f>
        <v>課題名：</v>
      </c>
      <c r="D13" s="462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  <c r="J13" s="36"/>
    </row>
    <row r="14" spans="1:10" ht="39" customHeight="1" x14ac:dyDescent="0.15">
      <c r="C14" s="461" t="str">
        <f>一括契約【税込用】必要積算経費一覧表_当該年度!$C$15</f>
        <v>個別課題名：</v>
      </c>
      <c r="D14" s="462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  <c r="J14" s="36"/>
    </row>
    <row r="15" spans="1:10" ht="27" customHeight="1" x14ac:dyDescent="0.15">
      <c r="C15" s="461" t="str">
        <f>一括契約【税込用】必要積算経費一覧表_当該年度!$C$16</f>
        <v>副題：</v>
      </c>
      <c r="D15" s="462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  <c r="J15" s="36"/>
    </row>
    <row r="16" spans="1:10" ht="27" customHeight="1" x14ac:dyDescent="0.15">
      <c r="C16" s="240"/>
      <c r="D16" s="241" t="str">
        <f>一括契約【税込用】必要積算経費一覧表_当該年度!$B$18</f>
        <v>管理番号：</v>
      </c>
      <c r="E16" s="458" t="str">
        <f>IF(一括契約【税込用】必要積算経費一覧表_当該年度!$H$33&lt;&gt;0, 一括契約【税込用】必要積算経費一覧表_当該年度!$H$33," ")</f>
        <v xml:space="preserve"> </v>
      </c>
      <c r="F16" s="458"/>
      <c r="G16" s="237"/>
      <c r="H16" s="237"/>
      <c r="I16" s="237"/>
      <c r="J16" s="36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IF(一括契約【税込用】必要積算経費一覧表_当該年度!$F$33&lt;&gt;0, 一括契約【税込用】必要積算経費一覧表_当該年度!$F$33," ")</f>
        <v xml:space="preserve"> </v>
      </c>
      <c r="F17" s="457"/>
      <c r="G17" s="457"/>
      <c r="H17" s="457"/>
      <c r="I17" s="457"/>
      <c r="J17" s="35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48"/>
      <c r="H20" s="54">
        <f>H21+H42</f>
        <v>0</v>
      </c>
      <c r="I20" s="65">
        <f>I21+I42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96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96"/>
      <c r="I37" s="38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96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90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8">
        <f>SUM(H43:H52)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97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93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</sheetData>
  <sheetProtection algorithmName="SHA-512" hashValue="yOzQ8XohRCbS8aU2GK3aa/edexseni7IAHT7vKiHgwL7mB1RR5Wo8JM90wJWK0B5QcATHpC151XKhWjm2+u6pw==" saltValue="rFHJhPdY4vGZZIEPGVPXMQ==" spinCount="100000" sheet="1" formatCells="0" formatRows="0" insertRows="0"/>
  <protectedRanges>
    <protectedRange sqref="D22:H41 D43:H52" name="範囲1"/>
    <protectedRange sqref="K19:V52" name="範囲2"/>
  </protectedRanges>
  <mergeCells count="15">
    <mergeCell ref="D21:G21"/>
    <mergeCell ref="D42:G42"/>
    <mergeCell ref="E16:F16"/>
    <mergeCell ref="C17:D17"/>
    <mergeCell ref="E17:I17"/>
    <mergeCell ref="C18:G18"/>
    <mergeCell ref="H18:I18"/>
    <mergeCell ref="C20:G20"/>
    <mergeCell ref="C15:D15"/>
    <mergeCell ref="E15:I15"/>
    <mergeCell ref="C12:H12"/>
    <mergeCell ref="C13:D13"/>
    <mergeCell ref="E13:I13"/>
    <mergeCell ref="C14:D14"/>
    <mergeCell ref="E14:I14"/>
  </mergeCells>
  <phoneticPr fontId="2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9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10" width="10.625" style="38" customWidth="1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tr">
        <f>'代表者_明細(Ⅰ物品費）'!C2</f>
        <v>［記入要領］</v>
      </c>
    </row>
    <row r="3" spans="1:10" ht="12" x14ac:dyDescent="0.15">
      <c r="C3" s="280" t="str">
        <f>'代表者_明細(Ⅰ物品費）'!C3</f>
        <v>１．水色地/黄色地のセル</v>
      </c>
    </row>
    <row r="4" spans="1:10" ht="12" x14ac:dyDescent="0.15">
      <c r="C4" s="276" t="str">
        <f>'代表者_明細(Ⅰ物品費）'!C4</f>
        <v>　　・水色地のセルのみ必要事項を記入してください。</v>
      </c>
    </row>
    <row r="5" spans="1:10" ht="12" x14ac:dyDescent="0.15">
      <c r="C5" s="277" t="str">
        <f>'代表者_明細(Ⅰ物品費）'!C5</f>
        <v>　　・文字入力が不要なセルは空欄にしておいてください。</v>
      </c>
    </row>
    <row r="6" spans="1:10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56</v>
      </c>
      <c r="D12" s="427"/>
      <c r="E12" s="427"/>
      <c r="F12" s="427"/>
      <c r="G12" s="427"/>
      <c r="H12" s="427"/>
    </row>
    <row r="13" spans="1:10" ht="20.100000000000001" customHeight="1" x14ac:dyDescent="0.15">
      <c r="C13" s="428" t="str">
        <f>一括契約【税込用】必要積算経費一覧表_当該年度!C14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58"/>
      <c r="J13" s="58"/>
    </row>
    <row r="14" spans="1:10" ht="39" customHeight="1" x14ac:dyDescent="0.15">
      <c r="C14" s="428" t="str">
        <f>一括契約【税込用】必要積算経費一覧表_当該年度!C15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58"/>
      <c r="J14" s="58"/>
    </row>
    <row r="15" spans="1:10" ht="27" customHeight="1" x14ac:dyDescent="0.15">
      <c r="C15" s="428" t="str">
        <f>一括契約【税込用】必要積算経費一覧表_当該年度!C16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58"/>
      <c r="J15" s="58"/>
    </row>
    <row r="16" spans="1:10" ht="27" customHeight="1" x14ac:dyDescent="0.15">
      <c r="C16" s="238"/>
      <c r="D16" s="238" t="s">
        <v>89</v>
      </c>
      <c r="E16" s="239" t="str">
        <f>IF(一括契約【税込用】必要積算経費一覧表_当該年度!$H$20&lt;&gt;0, 一括契約【税込用】必要積算経費一覧表_当該年度!$H$20," ")</f>
        <v xml:space="preserve"> </v>
      </c>
      <c r="F16" s="62"/>
      <c r="G16" s="62"/>
      <c r="H16" s="62"/>
      <c r="I16" s="58"/>
      <c r="J16" s="58"/>
    </row>
    <row r="17" spans="3:22" ht="27" customHeight="1" thickBot="1" x14ac:dyDescent="0.2">
      <c r="C17" s="444" t="str">
        <f>一括契約【税込用】必要積算経費一覧表_当該年度!B24</f>
        <v>研究分担者：</v>
      </c>
      <c r="D17" s="444"/>
      <c r="E17" s="421" t="str">
        <f>IF(一括契約【税込用】必要積算経費一覧表_当該年度!$F$20&lt;&gt;0, 一括契約【税込用】必要積算経費一覧表_当該年度!$F$20," ")</f>
        <v xml:space="preserve"> </v>
      </c>
      <c r="F17" s="421"/>
      <c r="G17" s="421"/>
      <c r="H17" s="421"/>
      <c r="I17" s="59"/>
      <c r="J17" s="59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140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23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8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81"/>
      <c r="F22" s="281"/>
      <c r="G22" s="282"/>
      <c r="H22" s="169"/>
      <c r="I22" s="164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5"/>
      <c r="H26" s="162"/>
      <c r="I26" s="164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5"/>
      <c r="H27" s="162"/>
      <c r="I27" s="164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5"/>
      <c r="H28" s="162"/>
      <c r="I28" s="164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5"/>
      <c r="H29" s="162"/>
      <c r="I29" s="164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5"/>
      <c r="H30" s="162"/>
      <c r="I30" s="164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5"/>
      <c r="H31" s="162"/>
      <c r="I31" s="164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5"/>
      <c r="H32" s="162"/>
      <c r="I32" s="164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5"/>
      <c r="H33" s="162"/>
      <c r="I33" s="164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5"/>
      <c r="H34" s="162"/>
      <c r="I34" s="164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5"/>
      <c r="H35" s="162"/>
      <c r="I35" s="164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thickBot="1" x14ac:dyDescent="0.2">
      <c r="C36" s="44"/>
      <c r="D36" s="165" t="s">
        <v>27</v>
      </c>
      <c r="E36" s="286"/>
      <c r="F36" s="286"/>
      <c r="G36" s="287"/>
      <c r="H36" s="166"/>
      <c r="I36" s="167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IFERROR(ROUNDDOWN(I37*一括契約【税込用】必要積算経費一覧表_当該年度!$F$70,0),0)</f>
        <v>0</v>
      </c>
      <c r="K37" s="88">
        <f>H37+I37</f>
        <v>0</v>
      </c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7" t="s">
        <v>3</v>
      </c>
      <c r="E38" s="281"/>
      <c r="F38" s="281"/>
      <c r="G38" s="288"/>
      <c r="H38" s="169"/>
      <c r="I38" s="164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4</v>
      </c>
      <c r="E39" s="283"/>
      <c r="F39" s="283"/>
      <c r="G39" s="285"/>
      <c r="H39" s="162"/>
      <c r="I39" s="164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5</v>
      </c>
      <c r="E40" s="283"/>
      <c r="F40" s="283"/>
      <c r="G40" s="285"/>
      <c r="H40" s="162"/>
      <c r="I40" s="164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59" t="s">
        <v>6</v>
      </c>
      <c r="E41" s="283"/>
      <c r="F41" s="283"/>
      <c r="G41" s="285"/>
      <c r="H41" s="162"/>
      <c r="I41" s="164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59" t="s">
        <v>7</v>
      </c>
      <c r="E42" s="283"/>
      <c r="F42" s="283"/>
      <c r="G42" s="285"/>
      <c r="H42" s="162"/>
      <c r="I42" s="164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9" t="s">
        <v>8</v>
      </c>
      <c r="E43" s="283"/>
      <c r="F43" s="283"/>
      <c r="G43" s="285"/>
      <c r="H43" s="162"/>
      <c r="I43" s="164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</v>
      </c>
      <c r="E44" s="283"/>
      <c r="F44" s="283"/>
      <c r="G44" s="285"/>
      <c r="H44" s="162"/>
      <c r="I44" s="164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10</v>
      </c>
      <c r="E45" s="283"/>
      <c r="F45" s="283"/>
      <c r="G45" s="285"/>
      <c r="H45" s="162"/>
      <c r="I45" s="164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11</v>
      </c>
      <c r="E46" s="283"/>
      <c r="F46" s="283"/>
      <c r="G46" s="285"/>
      <c r="H46" s="162"/>
      <c r="I46" s="164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12</v>
      </c>
      <c r="E47" s="283"/>
      <c r="F47" s="283"/>
      <c r="G47" s="285"/>
      <c r="H47" s="162"/>
      <c r="I47" s="164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23</v>
      </c>
      <c r="E48" s="283"/>
      <c r="F48" s="283"/>
      <c r="G48" s="285"/>
      <c r="H48" s="162"/>
      <c r="I48" s="164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24</v>
      </c>
      <c r="E49" s="283"/>
      <c r="F49" s="283"/>
      <c r="G49" s="285"/>
      <c r="H49" s="162"/>
      <c r="I49" s="164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25</v>
      </c>
      <c r="E50" s="283"/>
      <c r="F50" s="283"/>
      <c r="G50" s="285"/>
      <c r="H50" s="162"/>
      <c r="I50" s="164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26</v>
      </c>
      <c r="E51" s="283"/>
      <c r="F51" s="283"/>
      <c r="G51" s="285"/>
      <c r="H51" s="162"/>
      <c r="I51" s="164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27</v>
      </c>
      <c r="E52" s="283"/>
      <c r="F52" s="283"/>
      <c r="G52" s="285"/>
      <c r="H52" s="162"/>
      <c r="I52" s="164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34</v>
      </c>
      <c r="E53" s="283"/>
      <c r="F53" s="283"/>
      <c r="G53" s="285"/>
      <c r="H53" s="162"/>
      <c r="I53" s="164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35</v>
      </c>
      <c r="E54" s="283"/>
      <c r="F54" s="283"/>
      <c r="G54" s="285"/>
      <c r="H54" s="162"/>
      <c r="I54" s="164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36</v>
      </c>
      <c r="E55" s="283"/>
      <c r="F55" s="283"/>
      <c r="G55" s="285"/>
      <c r="H55" s="162"/>
      <c r="I55" s="164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37</v>
      </c>
      <c r="E56" s="283"/>
      <c r="F56" s="283"/>
      <c r="G56" s="285"/>
      <c r="H56" s="162"/>
      <c r="I56" s="164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thickBot="1" x14ac:dyDescent="0.2">
      <c r="C57" s="45"/>
      <c r="D57" s="170" t="s">
        <v>38</v>
      </c>
      <c r="E57" s="289"/>
      <c r="F57" s="289"/>
      <c r="G57" s="290"/>
      <c r="H57" s="171"/>
      <c r="I57" s="172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x14ac:dyDescent="0.15">
      <c r="D58" s="46"/>
    </row>
    <row r="59" spans="3:22" ht="20.100000000000001" customHeight="1" x14ac:dyDescent="0.15">
      <c r="D59" s="46"/>
    </row>
  </sheetData>
  <sheetProtection algorithmName="SHA-512" hashValue="ALvRG09pKlhA5x199ilu26YiavR/OtX6igY+tWPtFcUeBLio6L7g8J22VJvNl7kc/bO8j8PXONfTF5mKuNyGvQ==" saltValue="n6ZmXtPc2rEp6vzBz2J0xg==" spinCount="100000" sheet="1" formatCells="0" formatRows="0" insertRows="0"/>
  <protectedRanges>
    <protectedRange sqref="M19:V57" name="範囲2"/>
    <protectedRange sqref="D22:I36 D38:I57" name="範囲1"/>
  </protectedRanges>
  <mergeCells count="16">
    <mergeCell ref="D21:G21"/>
    <mergeCell ref="D37:G37"/>
    <mergeCell ref="C20:G20"/>
    <mergeCell ref="K18:K19"/>
    <mergeCell ref="C12:H12"/>
    <mergeCell ref="C15:D15"/>
    <mergeCell ref="C17:D17"/>
    <mergeCell ref="C14:D14"/>
    <mergeCell ref="I18:J18"/>
    <mergeCell ref="C13:D13"/>
    <mergeCell ref="E13:H13"/>
    <mergeCell ref="H18:H19"/>
    <mergeCell ref="C18:G18"/>
    <mergeCell ref="E15:H15"/>
    <mergeCell ref="E14:H14"/>
    <mergeCell ref="E17:H17"/>
  </mergeCells>
  <phoneticPr fontId="5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D21" sqref="D21:G21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76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41"/>
      <c r="D16" s="241" t="str">
        <f>一括契約【税込用】必要積算経費一覧表_当該年度!$B$18</f>
        <v>管理番号：</v>
      </c>
      <c r="E16" s="458" t="str">
        <f>IF(一括契約【税込用】必要積算経費一覧表_当該年度!$H$33&lt;&gt;0, 一括契約【税込用】必要積算経費一覧表_当該年度!$H$33,"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IF(一括契約【税込用】必要積算経費一覧表_当該年度!$F$33&lt;&gt;0, 一括契約【税込用】必要積算経費一覧表_当該年度!$F$33,"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9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48"/>
      <c r="H20" s="54">
        <f>H21</f>
        <v>0</v>
      </c>
      <c r="I20" s="64">
        <f>I21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9"/>
      <c r="H21" s="55">
        <f>SUM(H22:H51)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92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92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92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92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92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92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92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92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92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92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93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</sheetData>
  <sheetProtection algorithmName="SHA-512" hashValue="QXHrPeoBjL1vfGi0HwCMJmS2xifNTi3uBsz/1Zy1mwDIlp//9d/dE6febeyeAetK7aJGm9j0XJSzjLeZsivLrg==" saltValue="ug0/PYd8l0tzwJhM5PrKIA==" spinCount="100000" sheet="1" formatCells="0" formatRows="0" insertRows="0"/>
  <protectedRanges>
    <protectedRange sqref="D22:H51" name="範囲1"/>
    <protectedRange sqref="K19:V51" name="範囲2"/>
  </protectedRanges>
  <mergeCells count="14">
    <mergeCell ref="D21:G21"/>
    <mergeCell ref="E16:F16"/>
    <mergeCell ref="C17:D17"/>
    <mergeCell ref="E17:I17"/>
    <mergeCell ref="C18:G18"/>
    <mergeCell ref="H18:I18"/>
    <mergeCell ref="C20:G20"/>
    <mergeCell ref="C15:D15"/>
    <mergeCell ref="E15:I15"/>
    <mergeCell ref="C12:H12"/>
    <mergeCell ref="C13:D13"/>
    <mergeCell ref="E13:I13"/>
    <mergeCell ref="C14:D14"/>
    <mergeCell ref="E14:I14"/>
  </mergeCells>
  <phoneticPr fontId="2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41"/>
      <c r="D16" s="241" t="str">
        <f>一括契約【税込用】必要積算経費一覧表_当該年度!$B$18</f>
        <v>管理番号：</v>
      </c>
      <c r="E16" s="458" t="str">
        <f>IF(一括契約【税込用】必要積算経費一覧表_当該年度!$H$33&lt;&gt;0, 一括契約【税込用】必要積算経費一覧表_当該年度!$H$33,"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IF(一括契約【税込用】必要積算経費一覧表_当該年度!$F$33&lt;&gt;0, 一括契約【税込用】必要積算経費一覧表_当該年度!$F$33,"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54">
        <f>H21+H42+H48+H59+H70+H76</f>
        <v>0</v>
      </c>
      <c r="I20" s="65">
        <f>I21+I42+I48+I59+I70+I76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92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8"/>
      <c r="H42" s="98">
        <f>SUM(H43:H47)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85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96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96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9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92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98">
        <f>SUM(H49:H58)</f>
        <v>0</v>
      </c>
      <c r="I48" s="88">
        <f>IFERROR(ROUNDDOWN(H48*(1+一括契約【税込用】必要積算経費一覧表_当該年度!$F$70),0),0)</f>
        <v>0</v>
      </c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85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96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96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96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96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96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96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96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96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90"/>
      <c r="J58" s="3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9"/>
      <c r="H59" s="98">
        <f>SUM(H60:H69)</f>
        <v>0</v>
      </c>
      <c r="I59" s="88">
        <f>IFERROR(ROUNDDOWN(H59*(1+一括契約【税込用】必要積算経費一覧表_当該年度!$F$70),0),0)</f>
        <v>0</v>
      </c>
      <c r="J59" s="3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97"/>
      <c r="J60" s="3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96"/>
      <c r="J61" s="3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96"/>
      <c r="J62" s="3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96"/>
      <c r="J63" s="3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96"/>
      <c r="J64" s="3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96"/>
      <c r="J65" s="3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96"/>
      <c r="J66" s="3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96"/>
      <c r="J67" s="3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96"/>
      <c r="J68" s="3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90"/>
      <c r="J69" s="3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9"/>
      <c r="H70" s="98">
        <f>SUM(H71:H75)</f>
        <v>0</v>
      </c>
      <c r="I70" s="88">
        <f>IFERROR(ROUNDDOWN(H70*(1+一括契約【税込用】必要積算経費一覧表_当該年度!$F$70),0),0)</f>
        <v>0</v>
      </c>
      <c r="J70" s="3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85"/>
      <c r="J71" s="3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96"/>
      <c r="J72" s="3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96"/>
      <c r="J73" s="3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96"/>
      <c r="J74" s="3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90"/>
      <c r="J75" s="3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9"/>
      <c r="H76" s="98">
        <f>SUM(H77:H96)</f>
        <v>0</v>
      </c>
      <c r="I76" s="88">
        <f>IFERROR(ROUNDDOWN(H76*(1+一括契約【税込用】必要積算経費一覧表_当該年度!$F$70),0),0)</f>
        <v>0</v>
      </c>
      <c r="J76" s="3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85"/>
      <c r="J77" s="3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85"/>
      <c r="J78" s="3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85"/>
      <c r="J79" s="3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85"/>
      <c r="J80" s="3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85"/>
      <c r="J81" s="3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85"/>
      <c r="J82" s="3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85"/>
      <c r="J83" s="3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85"/>
      <c r="J84" s="3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85"/>
      <c r="J85" s="3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85"/>
      <c r="J86" s="3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85"/>
      <c r="J87" s="3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85"/>
      <c r="J88" s="3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85"/>
      <c r="J89" s="3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85"/>
      <c r="J90" s="3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85"/>
      <c r="J91" s="3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85"/>
      <c r="J92" s="3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96"/>
      <c r="J93" s="3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96"/>
      <c r="J94" s="3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96"/>
      <c r="J95" s="3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45"/>
      <c r="D96" s="170" t="s">
        <v>38</v>
      </c>
      <c r="E96" s="180"/>
      <c r="F96" s="180"/>
      <c r="G96" s="181"/>
      <c r="H96" s="193"/>
      <c r="J96" s="3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</sheetData>
  <sheetProtection algorithmName="SHA-512" hashValue="SGw0NVQUTMeC7F8TD+cSCMBxg3SERSW295LxQPiumGQvjNmDtsX9rUDsv7JDZqKScpMKlS67z7vZnaN/Bi+aTw==" saltValue="BXFxC4M2QJum/i3OCxVPDQ==" spinCount="100000" sheet="1" formatCells="0" formatRows="0" insertRows="0"/>
  <protectedRanges>
    <protectedRange sqref="D22:H41 D43:H47 D49:H58 D60:H69 D71:H75 D77:H96" name="範囲1"/>
    <protectedRange sqref="K19:V96" name="範囲2"/>
  </protectedRanges>
  <mergeCells count="19">
    <mergeCell ref="D76:G76"/>
    <mergeCell ref="E16:F16"/>
    <mergeCell ref="C17:D17"/>
    <mergeCell ref="E17:I17"/>
    <mergeCell ref="C18:G18"/>
    <mergeCell ref="H18:I18"/>
    <mergeCell ref="C20:G20"/>
    <mergeCell ref="D21:G21"/>
    <mergeCell ref="D42:G42"/>
    <mergeCell ref="D48:G48"/>
    <mergeCell ref="D59:G59"/>
    <mergeCell ref="D70:G70"/>
    <mergeCell ref="C15:D15"/>
    <mergeCell ref="E15:I15"/>
    <mergeCell ref="C12:H12"/>
    <mergeCell ref="C13:D13"/>
    <mergeCell ref="E13:I13"/>
    <mergeCell ref="C14:D14"/>
    <mergeCell ref="E14:I14"/>
  </mergeCells>
  <phoneticPr fontId="2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56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41"/>
      <c r="D16" s="241" t="str">
        <f>一括契約【税込用】必要積算経費一覧表_当該年度!$B$18</f>
        <v>管理番号：</v>
      </c>
      <c r="E16" s="458" t="str">
        <f>IF(一括契約【税込用】必要積算経費一覧表_当該年度!$H$34&lt;&gt;0, 一括契約【税込用】必要積算経費一覧表_当該年度!$H$34,"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IF(一括契約【税込用】必要積算経費一覧表_当該年度!$F$34&lt;&gt;0, 一括契約【税込用】必要積算経費一覧表_当該年度!$F$34,"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48"/>
      <c r="H20" s="54">
        <f>H21+H37</f>
        <v>0</v>
      </c>
      <c r="I20" s="65">
        <f>I21+I37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9"/>
      <c r="H21" s="55">
        <f>SUM(H22:H36)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81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5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5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5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5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5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5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5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5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5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5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5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thickBot="1" x14ac:dyDescent="0.2">
      <c r="C36" s="44"/>
      <c r="D36" s="165" t="s">
        <v>27</v>
      </c>
      <c r="E36" s="286"/>
      <c r="F36" s="286"/>
      <c r="G36" s="287"/>
      <c r="H36" s="190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8">
        <f>SUM(H38:H57)</f>
        <v>0</v>
      </c>
      <c r="I37" s="88">
        <f>IFERROR(ROUNDDOWN(H37*(1+一括契約【税込用】必要積算経費一覧表_当該年度!$F$70),0),0)</f>
        <v>0</v>
      </c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7" t="s">
        <v>3</v>
      </c>
      <c r="E38" s="281"/>
      <c r="F38" s="281"/>
      <c r="G38" s="288"/>
      <c r="H38" s="185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4</v>
      </c>
      <c r="E39" s="283"/>
      <c r="F39" s="283"/>
      <c r="G39" s="285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5</v>
      </c>
      <c r="E40" s="283"/>
      <c r="F40" s="283"/>
      <c r="G40" s="285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59" t="s">
        <v>6</v>
      </c>
      <c r="E41" s="283"/>
      <c r="F41" s="283"/>
      <c r="G41" s="285"/>
      <c r="H41" s="196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59" t="s">
        <v>7</v>
      </c>
      <c r="E42" s="283"/>
      <c r="F42" s="283"/>
      <c r="G42" s="285"/>
      <c r="H42" s="196"/>
      <c r="I42" s="38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9" t="s">
        <v>8</v>
      </c>
      <c r="E43" s="283"/>
      <c r="F43" s="283"/>
      <c r="G43" s="285"/>
      <c r="H43" s="196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</v>
      </c>
      <c r="E44" s="283"/>
      <c r="F44" s="28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10</v>
      </c>
      <c r="E45" s="283"/>
      <c r="F45" s="28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11</v>
      </c>
      <c r="E46" s="283"/>
      <c r="F46" s="283"/>
      <c r="G46" s="285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12</v>
      </c>
      <c r="E47" s="283"/>
      <c r="F47" s="283"/>
      <c r="G47" s="285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23</v>
      </c>
      <c r="E48" s="283"/>
      <c r="F48" s="283"/>
      <c r="G48" s="285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24</v>
      </c>
      <c r="E49" s="283"/>
      <c r="F49" s="283"/>
      <c r="G49" s="285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25</v>
      </c>
      <c r="E50" s="283"/>
      <c r="F50" s="283"/>
      <c r="G50" s="285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26</v>
      </c>
      <c r="E51" s="283"/>
      <c r="F51" s="283"/>
      <c r="G51" s="285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27</v>
      </c>
      <c r="E52" s="283"/>
      <c r="F52" s="283"/>
      <c r="G52" s="285"/>
      <c r="H52" s="196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34</v>
      </c>
      <c r="E53" s="283"/>
      <c r="F53" s="283"/>
      <c r="G53" s="285"/>
      <c r="H53" s="196"/>
      <c r="I53" s="38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35</v>
      </c>
      <c r="E54" s="283"/>
      <c r="F54" s="283"/>
      <c r="G54" s="285"/>
      <c r="H54" s="196"/>
      <c r="I54" s="38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36</v>
      </c>
      <c r="E55" s="283"/>
      <c r="F55" s="283"/>
      <c r="G55" s="285"/>
      <c r="H55" s="196"/>
      <c r="I55" s="38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37</v>
      </c>
      <c r="E56" s="283"/>
      <c r="F56" s="283"/>
      <c r="G56" s="285"/>
      <c r="H56" s="196"/>
      <c r="I56" s="38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thickBot="1" x14ac:dyDescent="0.2">
      <c r="C57" s="45"/>
      <c r="D57" s="170" t="s">
        <v>38</v>
      </c>
      <c r="E57" s="289"/>
      <c r="F57" s="289"/>
      <c r="G57" s="290"/>
      <c r="H57" s="193"/>
      <c r="I57" s="38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</sheetData>
  <sheetProtection algorithmName="SHA-512" hashValue="aFgMX5ilL1phjI/IWiwEkXuZO2Pk4FAiNTItYtM5Fc1bIEb4I7br+3pshSyykwt38VywhWLDfE4iINNAXDwB3Q==" saltValue="9QI1TRGG6+dJZ+6L166Aqg==" spinCount="100000" sheet="1" formatCells="0" formatRows="0" insertRows="0"/>
  <protectedRanges>
    <protectedRange sqref="D22:H36 D38:H57" name="範囲1_1"/>
    <protectedRange sqref="K19:V57" name="範囲2"/>
  </protectedRanges>
  <mergeCells count="15">
    <mergeCell ref="D21:G21"/>
    <mergeCell ref="D37:G37"/>
    <mergeCell ref="E16:F16"/>
    <mergeCell ref="C17:D17"/>
    <mergeCell ref="E17:I17"/>
    <mergeCell ref="C18:G18"/>
    <mergeCell ref="H18:I18"/>
    <mergeCell ref="C20:G20"/>
    <mergeCell ref="C15:D15"/>
    <mergeCell ref="E15:I15"/>
    <mergeCell ref="C12:H12"/>
    <mergeCell ref="C13:D13"/>
    <mergeCell ref="E13:I13"/>
    <mergeCell ref="C14:D14"/>
    <mergeCell ref="E14:I14"/>
  </mergeCells>
  <phoneticPr fontId="2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57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41"/>
      <c r="D16" s="241" t="str">
        <f>一括契約【税込用】必要積算経費一覧表_当該年度!$B$18</f>
        <v>管理番号：</v>
      </c>
      <c r="E16" s="458" t="str">
        <f>IF(一括契約【税込用】必要積算経費一覧表_当該年度!$H$34&lt;&gt;0, 一括契約【税込用】必要積算経費一覧表_当該年度!$H$34,"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IF(一括契約【税込用】必要積算経費一覧表_当該年度!$F$34&lt;&gt;0, 一括契約【税込用】必要積算経費一覧表_当該年度!$F$34,"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48"/>
      <c r="H20" s="54">
        <f>H21+H42</f>
        <v>0</v>
      </c>
      <c r="I20" s="65">
        <f>I21+I42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96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96"/>
      <c r="I37" s="38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96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90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8">
        <f>SUM(H43:H52)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97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93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</sheetData>
  <sheetProtection algorithmName="SHA-512" hashValue="CkJ3V2gdFFcUHFebrkliwMu5zCxzwc4SuTFGUJywaL7BKpJeqk1i21iNTMufdP6kXugOz/qTuhpIqy4HzYJ+oA==" saltValue="BKIsQxoM5q47U1C1SMJ93A==" spinCount="100000" sheet="1" formatCells="0" formatRows="0" insertRows="0"/>
  <protectedRanges>
    <protectedRange sqref="D22:H41 D43:H52" name="範囲1"/>
    <protectedRange sqref="K19:V52" name="範囲2"/>
  </protectedRanges>
  <mergeCells count="15">
    <mergeCell ref="D21:G21"/>
    <mergeCell ref="D42:G42"/>
    <mergeCell ref="E16:F16"/>
    <mergeCell ref="C17:D17"/>
    <mergeCell ref="E17:I17"/>
    <mergeCell ref="C18:G18"/>
    <mergeCell ref="H18:I18"/>
    <mergeCell ref="C20:G20"/>
    <mergeCell ref="C15:D15"/>
    <mergeCell ref="E15:I15"/>
    <mergeCell ref="C12:H12"/>
    <mergeCell ref="C13:D13"/>
    <mergeCell ref="E13:I13"/>
    <mergeCell ref="C14:D14"/>
    <mergeCell ref="E14:I14"/>
  </mergeCells>
  <phoneticPr fontId="2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style="9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76</v>
      </c>
      <c r="D12" s="460"/>
      <c r="E12" s="460"/>
      <c r="F12" s="460"/>
      <c r="G12" s="460"/>
      <c r="H12" s="460"/>
      <c r="I12" s="203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41"/>
      <c r="D16" s="241" t="str">
        <f>一括契約【税込用】必要積算経費一覧表_当該年度!$B$18</f>
        <v>管理番号：</v>
      </c>
      <c r="E16" s="458" t="str">
        <f>IF(一括契約【税込用】必要積算経費一覧表_当該年度!$H$34&lt;&gt;0, 一括契約【税込用】必要積算経費一覧表_当該年度!$H$34,"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IF(一括契約【税込用】必要積算経費一覧表_当該年度!$F$34&lt;&gt;0, 一括契約【税込用】必要積算経費一覧表_当該年度!$F$34,"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9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48"/>
      <c r="H20" s="54">
        <f>H21</f>
        <v>0</v>
      </c>
      <c r="I20" s="64">
        <f>I21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9"/>
      <c r="H21" s="55">
        <f>SUM(H22:H51)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I23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I24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I25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I2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I27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I2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I29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I30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I31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I32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I33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I34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I35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I3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I37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I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I39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I40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92"/>
      <c r="I41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92"/>
      <c r="I42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92"/>
      <c r="I43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92"/>
      <c r="I44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92"/>
      <c r="I45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92"/>
      <c r="I4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92"/>
      <c r="I47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92"/>
      <c r="I4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92"/>
      <c r="I49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92"/>
      <c r="I50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93"/>
      <c r="I51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</sheetData>
  <sheetProtection algorithmName="SHA-512" hashValue="QmZsujFLM7o2/OPqRyVEbini8556yztvA1UT+tgwot28ZTZ4zjo6WS4PfkCWev42SDLl3WLmhsP5ZIukS1yQgw==" saltValue="d+whUaJqlBrZJK9i3zVhqg==" spinCount="100000" sheet="1" formatCells="0" formatRows="0" insertRows="0"/>
  <protectedRanges>
    <protectedRange sqref="D22:H51" name="範囲1_1"/>
    <protectedRange sqref="K19:V51" name="範囲2_1"/>
  </protectedRanges>
  <mergeCells count="14">
    <mergeCell ref="D21:G21"/>
    <mergeCell ref="E16:F16"/>
    <mergeCell ref="C17:D17"/>
    <mergeCell ref="E17:I17"/>
    <mergeCell ref="C18:G18"/>
    <mergeCell ref="H18:I18"/>
    <mergeCell ref="C20:G20"/>
    <mergeCell ref="C15:D15"/>
    <mergeCell ref="E15:I15"/>
    <mergeCell ref="C12:H12"/>
    <mergeCell ref="C13:D13"/>
    <mergeCell ref="E13:I13"/>
    <mergeCell ref="C14:D14"/>
    <mergeCell ref="E14:I14"/>
  </mergeCells>
  <phoneticPr fontId="2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41"/>
      <c r="D16" s="241" t="str">
        <f>一括契約【税込用】必要積算経費一覧表_当該年度!$B$18</f>
        <v>管理番号：</v>
      </c>
      <c r="E16" s="458" t="str">
        <f>IF(一括契約【税込用】必要積算経費一覧表_当該年度!$H$34&lt;&gt;0, 一括契約【税込用】必要積算経費一覧表_当該年度!$H$34,"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IF(一括契約【税込用】必要積算経費一覧表_当該年度!$F$34&lt;&gt;0, 一括契約【税込用】必要積算経費一覧表_当該年度!$F$34,"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54">
        <f>H21+H42+H48+H59+H70+H76</f>
        <v>0</v>
      </c>
      <c r="I20" s="65">
        <f>I21+I42+I48+I59+I70+I76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92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8"/>
      <c r="H42" s="55">
        <f>SUM(H43:H47)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85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96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96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9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92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55">
        <f>SUM(H49:H58)</f>
        <v>0</v>
      </c>
      <c r="I48" s="88">
        <f>IFERROR(ROUNDDOWN(H48*(1+一括契約【税込用】必要積算経費一覧表_当該年度!$F$70),0),0)</f>
        <v>0</v>
      </c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85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96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96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96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96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96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96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96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96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90"/>
      <c r="J58" s="3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9"/>
      <c r="H59" s="55">
        <f>SUM(H60:H69)</f>
        <v>0</v>
      </c>
      <c r="I59" s="88">
        <f>IFERROR(ROUNDDOWN(H59*(1+一括契約【税込用】必要積算経費一覧表_当該年度!$F$70),0),0)</f>
        <v>0</v>
      </c>
      <c r="J59" s="3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97"/>
      <c r="J60" s="3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96"/>
      <c r="J61" s="3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96"/>
      <c r="J62" s="3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96"/>
      <c r="J63" s="3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96"/>
      <c r="J64" s="3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96"/>
      <c r="J65" s="3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96"/>
      <c r="J66" s="3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96"/>
      <c r="J67" s="3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96"/>
      <c r="J68" s="3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90"/>
      <c r="J69" s="3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9"/>
      <c r="H70" s="55">
        <f>SUM(H71:H75)</f>
        <v>0</v>
      </c>
      <c r="I70" s="88">
        <f>IFERROR(ROUNDDOWN(H70*(1+一括契約【税込用】必要積算経費一覧表_当該年度!$F$70),0),0)</f>
        <v>0</v>
      </c>
      <c r="J70" s="3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85"/>
      <c r="J71" s="3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96"/>
      <c r="J72" s="3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96"/>
      <c r="J73" s="3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96"/>
      <c r="J74" s="3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90"/>
      <c r="J75" s="3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9"/>
      <c r="H76" s="55">
        <f>SUM(H77:H96)</f>
        <v>0</v>
      </c>
      <c r="I76" s="88">
        <f>IFERROR(ROUNDDOWN(H76*(1+一括契約【税込用】必要積算経費一覧表_当該年度!$F$70),0),0)</f>
        <v>0</v>
      </c>
      <c r="J76" s="3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85"/>
      <c r="J77" s="3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85"/>
      <c r="J78" s="3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85"/>
      <c r="J79" s="3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85"/>
      <c r="J80" s="3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85"/>
      <c r="J81" s="3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85"/>
      <c r="J82" s="3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85"/>
      <c r="J83" s="3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85"/>
      <c r="J84" s="3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85"/>
      <c r="J85" s="3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85"/>
      <c r="J86" s="3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85"/>
      <c r="J87" s="3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85"/>
      <c r="J88" s="3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85"/>
      <c r="J89" s="3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85"/>
      <c r="J90" s="3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85"/>
      <c r="J91" s="3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85"/>
      <c r="J92" s="3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96"/>
      <c r="J93" s="3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96"/>
      <c r="J94" s="3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96"/>
      <c r="J95" s="3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45"/>
      <c r="D96" s="170" t="s">
        <v>38</v>
      </c>
      <c r="E96" s="180"/>
      <c r="F96" s="180"/>
      <c r="G96" s="181"/>
      <c r="H96" s="193"/>
      <c r="J96" s="3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</sheetData>
  <sheetProtection algorithmName="SHA-512" hashValue="OJrwRbVVyjqMKJs4oSP7QfVAQLUyAozKui0jxCKTLZE3B6a/Nxxcbc2TVXsbCalsxvQG+VHiEXg2QqFS8CDhVw==" saltValue="r9WPegsUIIT8q47MmR4eZA==" spinCount="100000" sheet="1" formatCells="0" formatRows="0" insertRows="0"/>
  <protectedRanges>
    <protectedRange sqref="D22:H41 D43:H47 D49:H58 D60:H69 D71:H75 D77:H96" name="範囲1_1"/>
    <protectedRange sqref="K19:V96" name="範囲2_1"/>
  </protectedRanges>
  <mergeCells count="19">
    <mergeCell ref="D76:G76"/>
    <mergeCell ref="E16:F16"/>
    <mergeCell ref="C17:D17"/>
    <mergeCell ref="E17:I17"/>
    <mergeCell ref="C18:G18"/>
    <mergeCell ref="H18:I18"/>
    <mergeCell ref="C20:G20"/>
    <mergeCell ref="D21:G21"/>
    <mergeCell ref="D42:G42"/>
    <mergeCell ref="D48:G48"/>
    <mergeCell ref="D59:G59"/>
    <mergeCell ref="D70:G70"/>
    <mergeCell ref="C15:D15"/>
    <mergeCell ref="E15:I15"/>
    <mergeCell ref="C12:H12"/>
    <mergeCell ref="C13:D13"/>
    <mergeCell ref="E13:I13"/>
    <mergeCell ref="C14:D14"/>
    <mergeCell ref="E14:I14"/>
  </mergeCells>
  <phoneticPr fontId="2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56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IF(一括契約【税込用】必要積算経費一覧表_当該年度!$H$35&lt;&gt;0, 一括契約【税込用】必要積算経費一覧表_当該年度!$H$35,"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IF(一括契約【税込用】必要積算経費一覧表_当該年度!$F$35&lt;&gt;0, 一括契約【税込用】必要積算経費一覧表_当該年度!$F$35,"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48"/>
      <c r="H20" s="54">
        <f>H21+H37</f>
        <v>0</v>
      </c>
      <c r="I20" s="65">
        <f>I21+I37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9"/>
      <c r="H21" s="55">
        <f>SUM(H22:H36)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81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5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5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5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5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5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5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5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5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5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5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5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thickBot="1" x14ac:dyDescent="0.2">
      <c r="C36" s="44"/>
      <c r="D36" s="165" t="s">
        <v>27</v>
      </c>
      <c r="E36" s="286"/>
      <c r="F36" s="286"/>
      <c r="G36" s="287"/>
      <c r="H36" s="190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8">
        <f>SUM(H38:H57)</f>
        <v>0</v>
      </c>
      <c r="I37" s="88">
        <f>IFERROR(ROUNDDOWN(H37*(1+一括契約【税込用】必要積算経費一覧表_当該年度!$F$70),0),0)</f>
        <v>0</v>
      </c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7" t="s">
        <v>3</v>
      </c>
      <c r="E38" s="281"/>
      <c r="F38" s="281"/>
      <c r="G38" s="288"/>
      <c r="H38" s="185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4</v>
      </c>
      <c r="E39" s="283"/>
      <c r="F39" s="283"/>
      <c r="G39" s="285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5</v>
      </c>
      <c r="E40" s="283"/>
      <c r="F40" s="283"/>
      <c r="G40" s="285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59" t="s">
        <v>6</v>
      </c>
      <c r="E41" s="283"/>
      <c r="F41" s="283"/>
      <c r="G41" s="285"/>
      <c r="H41" s="196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59" t="s">
        <v>7</v>
      </c>
      <c r="E42" s="283"/>
      <c r="F42" s="283"/>
      <c r="G42" s="285"/>
      <c r="H42" s="196"/>
      <c r="I42" s="38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9" t="s">
        <v>8</v>
      </c>
      <c r="E43" s="283"/>
      <c r="F43" s="283"/>
      <c r="G43" s="285"/>
      <c r="H43" s="196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</v>
      </c>
      <c r="E44" s="283"/>
      <c r="F44" s="28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10</v>
      </c>
      <c r="E45" s="283"/>
      <c r="F45" s="28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11</v>
      </c>
      <c r="E46" s="283"/>
      <c r="F46" s="283"/>
      <c r="G46" s="285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12</v>
      </c>
      <c r="E47" s="283"/>
      <c r="F47" s="283"/>
      <c r="G47" s="285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23</v>
      </c>
      <c r="E48" s="283"/>
      <c r="F48" s="283"/>
      <c r="G48" s="285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24</v>
      </c>
      <c r="E49" s="283"/>
      <c r="F49" s="283"/>
      <c r="G49" s="285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25</v>
      </c>
      <c r="E50" s="283"/>
      <c r="F50" s="283"/>
      <c r="G50" s="285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26</v>
      </c>
      <c r="E51" s="283"/>
      <c r="F51" s="283"/>
      <c r="G51" s="285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27</v>
      </c>
      <c r="E52" s="283"/>
      <c r="F52" s="283"/>
      <c r="G52" s="285"/>
      <c r="H52" s="196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34</v>
      </c>
      <c r="E53" s="283"/>
      <c r="F53" s="283"/>
      <c r="G53" s="285"/>
      <c r="H53" s="196"/>
      <c r="I53" s="38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35</v>
      </c>
      <c r="E54" s="283"/>
      <c r="F54" s="283"/>
      <c r="G54" s="285"/>
      <c r="H54" s="196"/>
      <c r="I54" s="38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36</v>
      </c>
      <c r="E55" s="283"/>
      <c r="F55" s="283"/>
      <c r="G55" s="285"/>
      <c r="H55" s="196"/>
      <c r="I55" s="38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37</v>
      </c>
      <c r="E56" s="283"/>
      <c r="F56" s="283"/>
      <c r="G56" s="285"/>
      <c r="H56" s="196"/>
      <c r="I56" s="38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thickBot="1" x14ac:dyDescent="0.2">
      <c r="C57" s="45"/>
      <c r="D57" s="170" t="s">
        <v>38</v>
      </c>
      <c r="E57" s="289"/>
      <c r="F57" s="289"/>
      <c r="G57" s="290"/>
      <c r="H57" s="193"/>
      <c r="I57" s="38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</sheetData>
  <sheetProtection algorithmName="SHA-512" hashValue="IcJ8DMeZzdAdDFZdOH00DhCPE0bLjK4a927BN9ZCEyY6KTVhXt/Bl5UM9xJi59B6fhNvw2yivHxwHOlaHHEYEg==" saltValue="V5WB6rfns5Cq8scKRcfBVA==" spinCount="100000" sheet="1" formatCells="0" formatRows="0" insertRows="0"/>
  <protectedRanges>
    <protectedRange sqref="D22:H36 D38:H57" name="範囲1_1"/>
    <protectedRange sqref="K19:V57" name="範囲2"/>
  </protectedRanges>
  <mergeCells count="15">
    <mergeCell ref="C15:D15"/>
    <mergeCell ref="E15:I15"/>
    <mergeCell ref="C12:H12"/>
    <mergeCell ref="C13:D13"/>
    <mergeCell ref="E13:I13"/>
    <mergeCell ref="C14:D14"/>
    <mergeCell ref="E14:I14"/>
    <mergeCell ref="D21:G21"/>
    <mergeCell ref="D37:G37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57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IF(一括契約【税込用】必要積算経費一覧表_当該年度!$H$35&lt;&gt;0, 一括契約【税込用】必要積算経費一覧表_当該年度!$H$35,"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IF(一括契約【税込用】必要積算経費一覧表_当該年度!$F$35&lt;&gt;0, 一括契約【税込用】必要積算経費一覧表_当該年度!$F$35,"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48"/>
      <c r="H20" s="54">
        <f>H21+H42</f>
        <v>0</v>
      </c>
      <c r="I20" s="65">
        <f>I21+I42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96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96"/>
      <c r="I37" s="38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96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90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8">
        <f>SUM(H43:H52)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97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93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</sheetData>
  <sheetProtection algorithmName="SHA-512" hashValue="32l7adDhxLusVEz6O/cId6Cju+kLwrhHoVQ0f3na1dfYUnKsTki96zss3P5g/M0bislU1kRMMbUTefyGEMOHFA==" saltValue="IfQxJFJ01ZYSeKZGK+ymHA==" spinCount="100000" sheet="1" formatCells="0" formatRows="0" insertRows="0"/>
  <protectedRanges>
    <protectedRange sqref="D22:H41 D43:H52" name="範囲1"/>
    <protectedRange sqref="K19:V52" name="範囲2"/>
  </protectedRanges>
  <mergeCells count="15">
    <mergeCell ref="C15:D15"/>
    <mergeCell ref="E15:I15"/>
    <mergeCell ref="C12:H12"/>
    <mergeCell ref="C13:D13"/>
    <mergeCell ref="E13:I13"/>
    <mergeCell ref="C14:D14"/>
    <mergeCell ref="E14:I14"/>
    <mergeCell ref="D21:G21"/>
    <mergeCell ref="D42:G42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style="9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76</v>
      </c>
      <c r="D12" s="460"/>
      <c r="E12" s="460"/>
      <c r="F12" s="460"/>
      <c r="G12" s="460"/>
      <c r="H12" s="460"/>
      <c r="I12" s="249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IF(一括契約【税込用】必要積算経費一覧表_当該年度!$H$35&lt;&gt;0, 一括契約【税込用】必要積算経費一覧表_当該年度!$H$35,"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IF(一括契約【税込用】必要積算経費一覧表_当該年度!$F$35&lt;&gt;0, 一括契約【税込用】必要積算経費一覧表_当該年度!$F$35,"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9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48"/>
      <c r="H20" s="54">
        <f>H21</f>
        <v>0</v>
      </c>
      <c r="I20" s="64">
        <f>I21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9"/>
      <c r="H21" s="55">
        <f>SUM(H22:H51)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I23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I24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I25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I2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I27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I2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I29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I30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I31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I32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I33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I34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I35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I3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I37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I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I39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I40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92"/>
      <c r="I41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92"/>
      <c r="I42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92"/>
      <c r="I43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92"/>
      <c r="I44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92"/>
      <c r="I45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92"/>
      <c r="I4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92"/>
      <c r="I47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92"/>
      <c r="I4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92"/>
      <c r="I49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92"/>
      <c r="I50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93"/>
      <c r="I51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</sheetData>
  <sheetProtection algorithmName="SHA-512" hashValue="vrh1QHue+ealruWUiy8lf0deJ9d9ucjWlIOgLuwQsIZDULetNzYH6VvO2plG8LQ8UWlh82Q/HHabBOqVNFjaWg==" saltValue="Gj5cZdXlqoHifoB/lyfeVg==" spinCount="100000" sheet="1" formatCells="0" formatRows="0" insertRows="0"/>
  <protectedRanges>
    <protectedRange sqref="D22:H51" name="範囲1_1"/>
    <protectedRange sqref="K19:V51" name="範囲2_1"/>
  </protectedRanges>
  <mergeCells count="14">
    <mergeCell ref="C15:D15"/>
    <mergeCell ref="E15:I15"/>
    <mergeCell ref="C12:H12"/>
    <mergeCell ref="C13:D13"/>
    <mergeCell ref="E13:I13"/>
    <mergeCell ref="C14:D14"/>
    <mergeCell ref="E14:I14"/>
    <mergeCell ref="D21:G21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IF(一括契約【税込用】必要積算経費一覧表_当該年度!$H$35&lt;&gt;0, 一括契約【税込用】必要積算経費一覧表_当該年度!$H$35,"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IF(一括契約【税込用】必要積算経費一覧表_当該年度!$F$35&lt;&gt;0, 一括契約【税込用】必要積算経費一覧表_当該年度!$F$35,"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54">
        <f>H21+H42+H48+H59+H70+H76</f>
        <v>0</v>
      </c>
      <c r="I20" s="65">
        <f>I21+I42+I48+I59+I70+I76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92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8"/>
      <c r="H42" s="55">
        <f>SUM(H43:H47)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85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96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96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9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92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55">
        <f>SUM(H49:H58)</f>
        <v>0</v>
      </c>
      <c r="I48" s="88">
        <f>IFERROR(ROUNDDOWN(H48*(1+一括契約【税込用】必要積算経費一覧表_当該年度!$F$70),0),0)</f>
        <v>0</v>
      </c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85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96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96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96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96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96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96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96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96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90"/>
      <c r="J58" s="3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9"/>
      <c r="H59" s="55">
        <f>SUM(H60:H69)</f>
        <v>0</v>
      </c>
      <c r="I59" s="88">
        <f>IFERROR(ROUNDDOWN(H59*(1+一括契約【税込用】必要積算経費一覧表_当該年度!$F$70),0),0)</f>
        <v>0</v>
      </c>
      <c r="J59" s="3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97"/>
      <c r="J60" s="3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96"/>
      <c r="J61" s="3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96"/>
      <c r="J62" s="3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96"/>
      <c r="J63" s="3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96"/>
      <c r="J64" s="3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96"/>
      <c r="J65" s="3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96"/>
      <c r="J66" s="3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96"/>
      <c r="J67" s="3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96"/>
      <c r="J68" s="3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90"/>
      <c r="J69" s="3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9"/>
      <c r="H70" s="55">
        <f>SUM(H71:H75)</f>
        <v>0</v>
      </c>
      <c r="I70" s="88">
        <f>IFERROR(ROUNDDOWN(H70*(1+一括契約【税込用】必要積算経費一覧表_当該年度!$F$70),0),0)</f>
        <v>0</v>
      </c>
      <c r="J70" s="3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85"/>
      <c r="J71" s="3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96"/>
      <c r="J72" s="3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96"/>
      <c r="J73" s="3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96"/>
      <c r="J74" s="3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90"/>
      <c r="J75" s="3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9"/>
      <c r="H76" s="55">
        <f>SUM(H77:H96)</f>
        <v>0</v>
      </c>
      <c r="I76" s="88">
        <f>IFERROR(ROUNDDOWN(H76*(1+一括契約【税込用】必要積算経費一覧表_当該年度!$F$70),0),0)</f>
        <v>0</v>
      </c>
      <c r="J76" s="3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85"/>
      <c r="J77" s="3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85"/>
      <c r="J78" s="3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85"/>
      <c r="J79" s="3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85"/>
      <c r="J80" s="3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85"/>
      <c r="J81" s="3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85"/>
      <c r="J82" s="3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85"/>
      <c r="J83" s="3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85"/>
      <c r="J84" s="3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85"/>
      <c r="J85" s="3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85"/>
      <c r="J86" s="3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85"/>
      <c r="J87" s="3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85"/>
      <c r="J88" s="3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85"/>
      <c r="J89" s="3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85"/>
      <c r="J90" s="3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85"/>
      <c r="J91" s="3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85"/>
      <c r="J92" s="3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96"/>
      <c r="J93" s="3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96"/>
      <c r="J94" s="3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96"/>
      <c r="J95" s="3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45"/>
      <c r="D96" s="170" t="s">
        <v>38</v>
      </c>
      <c r="E96" s="180"/>
      <c r="F96" s="180"/>
      <c r="G96" s="181"/>
      <c r="H96" s="193"/>
      <c r="J96" s="3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</sheetData>
  <sheetProtection algorithmName="SHA-512" hashValue="zSRHTQYg0Fa1d4al5IdthuBH9LHxyvmKTxo0RyK00QbkK2HQxTBYkxLCi2syFyJtBSbOPOO4uDa9ufXZODJEUg==" saltValue="899b8+4ME2sDfbgFj3/18w==" spinCount="100000" sheet="1" formatCells="0" formatRows="0" insertRows="0"/>
  <protectedRanges>
    <protectedRange sqref="D22:H41 D43:H47 D49:H58 D60:H69 D71:H75 D77:H96" name="範囲1_1"/>
    <protectedRange sqref="K19:V96" name="範囲2_1"/>
  </protectedRanges>
  <mergeCells count="19">
    <mergeCell ref="C15:D15"/>
    <mergeCell ref="E15:I15"/>
    <mergeCell ref="C12:H12"/>
    <mergeCell ref="C13:D13"/>
    <mergeCell ref="E13:I13"/>
    <mergeCell ref="C14:D14"/>
    <mergeCell ref="E14:I14"/>
    <mergeCell ref="D76:G76"/>
    <mergeCell ref="E16:F16"/>
    <mergeCell ref="C17:D17"/>
    <mergeCell ref="E17:I17"/>
    <mergeCell ref="C18:G18"/>
    <mergeCell ref="H18:I18"/>
    <mergeCell ref="C20:G20"/>
    <mergeCell ref="D21:G21"/>
    <mergeCell ref="D42:G42"/>
    <mergeCell ref="D48:G48"/>
    <mergeCell ref="D59:G59"/>
    <mergeCell ref="D70:G70"/>
  </mergeCells>
  <phoneticPr fontId="2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tr">
        <f>'代表者_明細(Ⅰ物品費）'!C2</f>
        <v>［記入要領］</v>
      </c>
    </row>
    <row r="3" spans="1:10" ht="12" x14ac:dyDescent="0.15">
      <c r="C3" s="280" t="str">
        <f>'代表者_明細(Ⅰ物品費）'!C3</f>
        <v>１．水色地/黄色地のセル</v>
      </c>
    </row>
    <row r="4" spans="1:10" ht="12" x14ac:dyDescent="0.15">
      <c r="C4" s="276" t="str">
        <f>'代表者_明細(Ⅰ物品費）'!C4</f>
        <v>　　・水色地のセルのみ必要事項を記入してください。</v>
      </c>
    </row>
    <row r="5" spans="1:10" ht="12" x14ac:dyDescent="0.15">
      <c r="C5" s="277" t="str">
        <f>'代表者_明細(Ⅰ物品費）'!C5</f>
        <v>　　・文字入力が不要なセルは空欄にしておいてください。</v>
      </c>
    </row>
    <row r="6" spans="1:10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57</v>
      </c>
      <c r="D12" s="427"/>
      <c r="E12" s="427"/>
      <c r="F12" s="427"/>
      <c r="G12" s="427"/>
      <c r="H12" s="427"/>
    </row>
    <row r="13" spans="1:10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58"/>
      <c r="J13" s="58"/>
    </row>
    <row r="14" spans="1:10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58"/>
      <c r="J14" s="58"/>
    </row>
    <row r="15" spans="1:10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58"/>
      <c r="J15" s="58"/>
    </row>
    <row r="16" spans="1:10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IF(一括契約【税込用】必要積算経費一覧表_当該年度!$H$20&lt;&gt;0, 一括契約【税込用】必要積算経費一覧表_当該年度!$H$20," ")</f>
        <v xml:space="preserve"> </v>
      </c>
      <c r="F16" s="62"/>
      <c r="G16" s="62"/>
      <c r="H16" s="62"/>
      <c r="I16" s="58"/>
      <c r="J16" s="58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IF(一括契約【税込用】必要積算経費一覧表_当該年度!$F$20&lt;&gt;0, 一括契約【税込用】必要積算経費一覧表_当該年度!$F$20," ")</f>
        <v xml:space="preserve"> </v>
      </c>
      <c r="F17" s="421"/>
      <c r="G17" s="421"/>
      <c r="H17" s="421"/>
      <c r="I17" s="59"/>
      <c r="J17" s="59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140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23"/>
      <c r="H20" s="92">
        <f>H21+H42</f>
        <v>0</v>
      </c>
      <c r="I20" s="92">
        <f>I21+I42</f>
        <v>0</v>
      </c>
      <c r="J20" s="99">
        <f>J21+J42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8"/>
      <c r="H21" s="94">
        <f>SUM(H22:H41)</f>
        <v>0</v>
      </c>
      <c r="I21" s="101">
        <f>SUM(I22:I41)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34"/>
      <c r="I22" s="164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35"/>
      <c r="I23" s="164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35"/>
      <c r="I24" s="164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35"/>
      <c r="I25" s="164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35"/>
      <c r="I26" s="164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35"/>
      <c r="I27" s="164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35"/>
      <c r="I28" s="164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35"/>
      <c r="I29" s="164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35"/>
      <c r="I30" s="164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35"/>
      <c r="I31" s="164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35"/>
      <c r="I32" s="164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35"/>
      <c r="I33" s="164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35"/>
      <c r="I34" s="164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35"/>
      <c r="I35" s="164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35"/>
      <c r="I36" s="164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35"/>
      <c r="I37" s="164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35"/>
      <c r="I38" s="164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35"/>
      <c r="I39" s="164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35"/>
      <c r="I40" s="164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36"/>
      <c r="I41" s="167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4">
        <f>SUM(H43:H52)</f>
        <v>0</v>
      </c>
      <c r="I42" s="98">
        <f>SUM(I43:I52)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69"/>
      <c r="I43" s="185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62"/>
      <c r="I44" s="185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62"/>
      <c r="I45" s="185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62"/>
      <c r="I46" s="185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62"/>
      <c r="I47" s="185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62"/>
      <c r="I48" s="185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62"/>
      <c r="I49" s="185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62"/>
      <c r="I50" s="185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62"/>
      <c r="I51" s="185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71"/>
      <c r="I52" s="193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D53" s="46"/>
      <c r="E53" s="291"/>
      <c r="F53" s="291"/>
      <c r="G53" s="291"/>
    </row>
    <row r="54" spans="3:22" ht="20.100000000000001" customHeight="1" x14ac:dyDescent="0.15">
      <c r="D54" s="46"/>
      <c r="E54" s="291"/>
      <c r="F54" s="291"/>
      <c r="G54" s="291"/>
    </row>
    <row r="55" spans="3:22" ht="20.100000000000001" customHeight="1" x14ac:dyDescent="0.15">
      <c r="E55" s="291"/>
      <c r="F55" s="291"/>
      <c r="G55" s="291"/>
    </row>
    <row r="56" spans="3:22" ht="20.100000000000001" customHeight="1" x14ac:dyDescent="0.15">
      <c r="E56" s="291"/>
      <c r="F56" s="291"/>
      <c r="G56" s="291"/>
    </row>
    <row r="57" spans="3:22" ht="20.100000000000001" customHeight="1" x14ac:dyDescent="0.15">
      <c r="E57" s="291"/>
      <c r="F57" s="291"/>
      <c r="G57" s="291"/>
    </row>
  </sheetData>
  <sheetProtection algorithmName="SHA-512" hashValue="B44sZv/Wq5ubkOaylFB3aArHR+V6wxntXzwswXeytmPmE8GYan2Nm99yyFTS6c3ApZtUy4HXyJoTrdXbfXsEnA==" saltValue="d/oHlC77goojpFoeDIACmA==" spinCount="100000" sheet="1" formatCells="0" formatRows="0" insertRows="0"/>
  <protectedRanges>
    <protectedRange sqref="M19:V52" name="範囲2"/>
    <protectedRange sqref="D22:G41 I22:I41 D43:I52" name="範囲1"/>
  </protectedRanges>
  <mergeCells count="16">
    <mergeCell ref="D21:G21"/>
    <mergeCell ref="D42:G42"/>
    <mergeCell ref="C20:G20"/>
    <mergeCell ref="K18:K19"/>
    <mergeCell ref="C12:H12"/>
    <mergeCell ref="C15:D15"/>
    <mergeCell ref="C17:D17"/>
    <mergeCell ref="C14:D14"/>
    <mergeCell ref="I18:J18"/>
    <mergeCell ref="C13:D13"/>
    <mergeCell ref="E13:H13"/>
    <mergeCell ref="H18:H19"/>
    <mergeCell ref="C18:G18"/>
    <mergeCell ref="E15:H15"/>
    <mergeCell ref="E14:H14"/>
    <mergeCell ref="E17:H17"/>
  </mergeCells>
  <phoneticPr fontId="5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56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IF(一括契約【税込用】必要積算経費一覧表_当該年度!$H$36&lt;&gt;0, 一括契約【税込用】必要積算経費一覧表_当該年度!$H$36,"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IF(一括契約【税込用】必要積算経費一覧表_当該年度!$F$36&lt;&gt;0, 一括契約【税込用】必要積算経費一覧表_当該年度!$F$36,"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48"/>
      <c r="H20" s="54">
        <f>H21+H37</f>
        <v>0</v>
      </c>
      <c r="I20" s="65">
        <f>I21+I37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9"/>
      <c r="H21" s="55">
        <f>SUM(H22:H36)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81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5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5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5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5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5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5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5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5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5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5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5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thickBot="1" x14ac:dyDescent="0.2">
      <c r="C36" s="44"/>
      <c r="D36" s="165" t="s">
        <v>27</v>
      </c>
      <c r="E36" s="286"/>
      <c r="F36" s="286"/>
      <c r="G36" s="287"/>
      <c r="H36" s="190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8">
        <f>SUM(H38:H57)</f>
        <v>0</v>
      </c>
      <c r="I37" s="88">
        <f>IFERROR(ROUNDDOWN(H37*(1+一括契約【税込用】必要積算経費一覧表_当該年度!$F$70),0),0)</f>
        <v>0</v>
      </c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7" t="s">
        <v>3</v>
      </c>
      <c r="E38" s="281"/>
      <c r="F38" s="281"/>
      <c r="G38" s="288"/>
      <c r="H38" s="185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4</v>
      </c>
      <c r="E39" s="283"/>
      <c r="F39" s="283"/>
      <c r="G39" s="285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5</v>
      </c>
      <c r="E40" s="283"/>
      <c r="F40" s="283"/>
      <c r="G40" s="285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59" t="s">
        <v>6</v>
      </c>
      <c r="E41" s="283"/>
      <c r="F41" s="283"/>
      <c r="G41" s="285"/>
      <c r="H41" s="196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59" t="s">
        <v>7</v>
      </c>
      <c r="E42" s="283"/>
      <c r="F42" s="283"/>
      <c r="G42" s="285"/>
      <c r="H42" s="196"/>
      <c r="I42" s="38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9" t="s">
        <v>8</v>
      </c>
      <c r="E43" s="283"/>
      <c r="F43" s="283"/>
      <c r="G43" s="285"/>
      <c r="H43" s="196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</v>
      </c>
      <c r="E44" s="283"/>
      <c r="F44" s="28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10</v>
      </c>
      <c r="E45" s="283"/>
      <c r="F45" s="28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11</v>
      </c>
      <c r="E46" s="283"/>
      <c r="F46" s="283"/>
      <c r="G46" s="285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12</v>
      </c>
      <c r="E47" s="283"/>
      <c r="F47" s="283"/>
      <c r="G47" s="285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23</v>
      </c>
      <c r="E48" s="283"/>
      <c r="F48" s="283"/>
      <c r="G48" s="285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24</v>
      </c>
      <c r="E49" s="283"/>
      <c r="F49" s="283"/>
      <c r="G49" s="285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25</v>
      </c>
      <c r="E50" s="283"/>
      <c r="F50" s="283"/>
      <c r="G50" s="285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26</v>
      </c>
      <c r="E51" s="283"/>
      <c r="F51" s="283"/>
      <c r="G51" s="285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27</v>
      </c>
      <c r="E52" s="283"/>
      <c r="F52" s="283"/>
      <c r="G52" s="285"/>
      <c r="H52" s="196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34</v>
      </c>
      <c r="E53" s="283"/>
      <c r="F53" s="283"/>
      <c r="G53" s="285"/>
      <c r="H53" s="196"/>
      <c r="I53" s="38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35</v>
      </c>
      <c r="E54" s="283"/>
      <c r="F54" s="283"/>
      <c r="G54" s="285"/>
      <c r="H54" s="196"/>
      <c r="I54" s="38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36</v>
      </c>
      <c r="E55" s="283"/>
      <c r="F55" s="283"/>
      <c r="G55" s="285"/>
      <c r="H55" s="196"/>
      <c r="I55" s="38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37</v>
      </c>
      <c r="E56" s="283"/>
      <c r="F56" s="283"/>
      <c r="G56" s="285"/>
      <c r="H56" s="196"/>
      <c r="I56" s="38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thickBot="1" x14ac:dyDescent="0.2">
      <c r="C57" s="45"/>
      <c r="D57" s="170" t="s">
        <v>38</v>
      </c>
      <c r="E57" s="289"/>
      <c r="F57" s="289"/>
      <c r="G57" s="290"/>
      <c r="H57" s="193"/>
      <c r="I57" s="38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</sheetData>
  <sheetProtection algorithmName="SHA-512" hashValue="w26bIB8ZYLJHesgpKyfdx4R1u3XjhPvkLqqeh7ZVUOL4oCZt1xPgafugNjoszE4RamZChjDKznbnj5Sjaee1BA==" saltValue="PdvQwPaDeXkMkaqm5yQ/zQ==" spinCount="100000" sheet="1" formatCells="0" formatRows="0" insertRows="0"/>
  <protectedRanges>
    <protectedRange sqref="D22:H36 D38:H57" name="範囲1_1"/>
    <protectedRange sqref="K19:V57" name="範囲2"/>
  </protectedRanges>
  <mergeCells count="15">
    <mergeCell ref="C15:D15"/>
    <mergeCell ref="E15:I15"/>
    <mergeCell ref="C12:H12"/>
    <mergeCell ref="C13:D13"/>
    <mergeCell ref="E13:I13"/>
    <mergeCell ref="C14:D14"/>
    <mergeCell ref="E14:I14"/>
    <mergeCell ref="D21:G21"/>
    <mergeCell ref="D37:G37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3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57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IF(一括契約【税込用】必要積算経費一覧表_当該年度!$H$36&lt;&gt;0, 一括契約【税込用】必要積算経費一覧表_当該年度!$H$36,"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IF(一括契約【税込用】必要積算経費一覧表_当該年度!$F$36&lt;&gt;0, 一括契約【税込用】必要積算経費一覧表_当該年度!$F$36,"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48"/>
      <c r="H20" s="54">
        <f>H21+H42</f>
        <v>0</v>
      </c>
      <c r="I20" s="65">
        <f>I21+I42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96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96"/>
      <c r="I37" s="38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96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90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8">
        <f>SUM(H43:H52)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97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93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</sheetData>
  <sheetProtection algorithmName="SHA-512" hashValue="QsKMiohjPiUGbJoJzvihGv6nyrI0nDnnSa+1n+K7NLsWtAxpZwG+w/WuYaRtag1pw7zvgsj6ZEpVHmNf0ej/+Q==" saltValue="23SI3ZVnjJAUo8rxDFXbrg==" spinCount="100000" sheet="1" formatCells="0" formatRows="0" insertRows="0"/>
  <protectedRanges>
    <protectedRange sqref="D22:H41 D43:H52" name="範囲1"/>
    <protectedRange sqref="K19:V52" name="範囲2"/>
  </protectedRanges>
  <mergeCells count="15">
    <mergeCell ref="C15:D15"/>
    <mergeCell ref="E15:I15"/>
    <mergeCell ref="C12:H12"/>
    <mergeCell ref="C13:D13"/>
    <mergeCell ref="E13:I13"/>
    <mergeCell ref="C14:D14"/>
    <mergeCell ref="E14:I14"/>
    <mergeCell ref="D21:G21"/>
    <mergeCell ref="D42:G42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style="9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76</v>
      </c>
      <c r="D12" s="460"/>
      <c r="E12" s="460"/>
      <c r="F12" s="460"/>
      <c r="G12" s="460"/>
      <c r="H12" s="460"/>
      <c r="I12" s="249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IF(一括契約【税込用】必要積算経費一覧表_当該年度!$H$36&lt;&gt;0, 一括契約【税込用】必要積算経費一覧表_当該年度!$H$36,"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IF(一括契約【税込用】必要積算経費一覧表_当該年度!$F$36&lt;&gt;0, 一括契約【税込用】必要積算経費一覧表_当該年度!$F$36,"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9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48"/>
      <c r="H20" s="54">
        <f>H21</f>
        <v>0</v>
      </c>
      <c r="I20" s="64">
        <f>I21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9"/>
      <c r="H21" s="55">
        <f>SUM(H22:H51)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I23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I24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I25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I2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I27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I2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I29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I30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I31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I32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I33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I34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I35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I3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I37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I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I39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I40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92"/>
      <c r="I41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92"/>
      <c r="I42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92"/>
      <c r="I43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92"/>
      <c r="I44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92"/>
      <c r="I45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92"/>
      <c r="I4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92"/>
      <c r="I47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92"/>
      <c r="I4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92"/>
      <c r="I49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92"/>
      <c r="I50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93"/>
      <c r="I51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</sheetData>
  <sheetProtection algorithmName="SHA-512" hashValue="RVZsbpY3W+xRVCthuLM9ZI8letHFbxfcA+uQy9cP8qCXeoo/xBCvIDBcKcmCv8dXI+T9vrNi2y4zh/++co0A1Q==" saltValue="nemdVcqihLhuaBCxCyobfQ==" spinCount="100000" sheet="1" formatCells="0" formatRows="0" insertRows="0"/>
  <protectedRanges>
    <protectedRange sqref="D22:H51" name="範囲1_1"/>
    <protectedRange sqref="K19:V51" name="範囲2_1"/>
  </protectedRanges>
  <mergeCells count="14">
    <mergeCell ref="C15:D15"/>
    <mergeCell ref="E15:I15"/>
    <mergeCell ref="C12:H12"/>
    <mergeCell ref="C13:D13"/>
    <mergeCell ref="E13:I13"/>
    <mergeCell ref="C14:D14"/>
    <mergeCell ref="E14:I14"/>
    <mergeCell ref="D21:G21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IF(一括契約【税込用】必要積算経費一覧表_当該年度!$H$36&lt;&gt;0, 一括契約【税込用】必要積算経費一覧表_当該年度!$H$36,"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IF(一括契約【税込用】必要積算経費一覧表_当該年度!$F$36&lt;&gt;0, 一括契約【税込用】必要積算経費一覧表_当該年度!$F$36,"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54">
        <f>H21+H42+H48+H59+H70+H76</f>
        <v>0</v>
      </c>
      <c r="I20" s="65">
        <f>I21+I42+I48+I59+I70+I76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92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8"/>
      <c r="H42" s="55">
        <f>SUM(H43:H47)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85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96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96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9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92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55">
        <f>SUM(H49:H58)</f>
        <v>0</v>
      </c>
      <c r="I48" s="88">
        <f>IFERROR(ROUNDDOWN(H48*(1+一括契約【税込用】必要積算経費一覧表_当該年度!$F$70),0),0)</f>
        <v>0</v>
      </c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85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96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96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96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96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96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96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96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96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90"/>
      <c r="J58" s="3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9"/>
      <c r="H59" s="55">
        <f>SUM(H60:H69)</f>
        <v>0</v>
      </c>
      <c r="I59" s="88">
        <f>IFERROR(ROUNDDOWN(H59*(1+一括契約【税込用】必要積算経費一覧表_当該年度!$F$70),0),0)</f>
        <v>0</v>
      </c>
      <c r="J59" s="3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97"/>
      <c r="J60" s="3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96"/>
      <c r="J61" s="3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96"/>
      <c r="J62" s="3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96"/>
      <c r="J63" s="3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96"/>
      <c r="J64" s="3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96"/>
      <c r="J65" s="3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96"/>
      <c r="J66" s="3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96"/>
      <c r="J67" s="3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96"/>
      <c r="J68" s="3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90"/>
      <c r="J69" s="3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9"/>
      <c r="H70" s="55">
        <f>SUM(H71:H75)</f>
        <v>0</v>
      </c>
      <c r="I70" s="88">
        <f>IFERROR(ROUNDDOWN(H70*(1+一括契約【税込用】必要積算経費一覧表_当該年度!$F$70),0),0)</f>
        <v>0</v>
      </c>
      <c r="J70" s="3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85"/>
      <c r="J71" s="3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96"/>
      <c r="J72" s="3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96"/>
      <c r="J73" s="3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96"/>
      <c r="J74" s="3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90"/>
      <c r="J75" s="3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9"/>
      <c r="H76" s="55">
        <f>SUM(H77:H96)</f>
        <v>0</v>
      </c>
      <c r="I76" s="88">
        <f>IFERROR(ROUNDDOWN(H76*(1+一括契約【税込用】必要積算経費一覧表_当該年度!$F$70),0),0)</f>
        <v>0</v>
      </c>
      <c r="J76" s="3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85"/>
      <c r="J77" s="3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85"/>
      <c r="J78" s="3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85"/>
      <c r="J79" s="3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85"/>
      <c r="J80" s="3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85"/>
      <c r="J81" s="3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85"/>
      <c r="J82" s="3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85"/>
      <c r="J83" s="3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85"/>
      <c r="J84" s="3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85"/>
      <c r="J85" s="3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85"/>
      <c r="J86" s="3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85"/>
      <c r="J87" s="3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85"/>
      <c r="J88" s="3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85"/>
      <c r="J89" s="3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85"/>
      <c r="J90" s="3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85"/>
      <c r="J91" s="3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85"/>
      <c r="J92" s="3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96"/>
      <c r="J93" s="3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96"/>
      <c r="J94" s="3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96"/>
      <c r="J95" s="3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45"/>
      <c r="D96" s="170" t="s">
        <v>38</v>
      </c>
      <c r="E96" s="180"/>
      <c r="F96" s="180"/>
      <c r="G96" s="181"/>
      <c r="H96" s="193"/>
      <c r="J96" s="3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</sheetData>
  <sheetProtection algorithmName="SHA-512" hashValue="GB/SPDEj7JZv0JZDK+kgn5Bg38pkOY3Ez1Zd/V8i2lSTofvRytmSjpCjxLAwVK08dPOLqpm18qutR916b08f1A==" saltValue="QOaxPwUu+NXuhVSxtA80gw==" spinCount="100000" sheet="1" formatCells="0" formatRows="0" insertRows="0"/>
  <protectedRanges>
    <protectedRange sqref="D22:H41 D43:H47 D49:H58 D60:H69 D71:H75 D77:H96" name="範囲1_1"/>
    <protectedRange sqref="K19:V96" name="範囲2_1"/>
  </protectedRanges>
  <mergeCells count="19">
    <mergeCell ref="C15:D15"/>
    <mergeCell ref="E15:I15"/>
    <mergeCell ref="C12:H12"/>
    <mergeCell ref="C13:D13"/>
    <mergeCell ref="E13:I13"/>
    <mergeCell ref="C14:D14"/>
    <mergeCell ref="E14:I14"/>
    <mergeCell ref="D76:G76"/>
    <mergeCell ref="E16:F16"/>
    <mergeCell ref="C17:D17"/>
    <mergeCell ref="E17:I17"/>
    <mergeCell ref="C18:G18"/>
    <mergeCell ref="H18:I18"/>
    <mergeCell ref="C20:G20"/>
    <mergeCell ref="D21:G21"/>
    <mergeCell ref="D42:G42"/>
    <mergeCell ref="D48:G48"/>
    <mergeCell ref="D59:G59"/>
    <mergeCell ref="D70:G70"/>
  </mergeCells>
  <phoneticPr fontId="2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56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IF(一括契約【税込用】必要積算経費一覧表_当該年度!$H$37&lt;&gt;0, 一括契約【税込用】必要積算経費一覧表_当該年度!$H$37,"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IF(一括契約【税込用】必要積算経費一覧表_当該年度!$F$37&lt;&gt;0, 一括契約【税込用】必要積算経費一覧表_当該年度!$F$37,"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48"/>
      <c r="H20" s="54">
        <f>H21+H37</f>
        <v>0</v>
      </c>
      <c r="I20" s="65">
        <f>I21+I37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9"/>
      <c r="H21" s="55">
        <f>SUM(H22:H36)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81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5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5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5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5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5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5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5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5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5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5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5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thickBot="1" x14ac:dyDescent="0.2">
      <c r="C36" s="44"/>
      <c r="D36" s="165" t="s">
        <v>27</v>
      </c>
      <c r="E36" s="286"/>
      <c r="F36" s="286"/>
      <c r="G36" s="287"/>
      <c r="H36" s="190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8">
        <f>SUM(H38:H57)</f>
        <v>0</v>
      </c>
      <c r="I37" s="88">
        <f>IFERROR(ROUNDDOWN(H37*(1+一括契約【税込用】必要積算経費一覧表_当該年度!$F$70),0),0)</f>
        <v>0</v>
      </c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7" t="s">
        <v>3</v>
      </c>
      <c r="E38" s="281"/>
      <c r="F38" s="281"/>
      <c r="G38" s="288"/>
      <c r="H38" s="185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4</v>
      </c>
      <c r="E39" s="283"/>
      <c r="F39" s="283"/>
      <c r="G39" s="285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5</v>
      </c>
      <c r="E40" s="283"/>
      <c r="F40" s="283"/>
      <c r="G40" s="285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59" t="s">
        <v>6</v>
      </c>
      <c r="E41" s="283"/>
      <c r="F41" s="283"/>
      <c r="G41" s="285"/>
      <c r="H41" s="196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59" t="s">
        <v>7</v>
      </c>
      <c r="E42" s="283"/>
      <c r="F42" s="283"/>
      <c r="G42" s="285"/>
      <c r="H42" s="196"/>
      <c r="I42" s="38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9" t="s">
        <v>8</v>
      </c>
      <c r="E43" s="283"/>
      <c r="F43" s="283"/>
      <c r="G43" s="285"/>
      <c r="H43" s="196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</v>
      </c>
      <c r="E44" s="283"/>
      <c r="F44" s="28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10</v>
      </c>
      <c r="E45" s="283"/>
      <c r="F45" s="28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11</v>
      </c>
      <c r="E46" s="283"/>
      <c r="F46" s="283"/>
      <c r="G46" s="285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12</v>
      </c>
      <c r="E47" s="283"/>
      <c r="F47" s="283"/>
      <c r="G47" s="285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23</v>
      </c>
      <c r="E48" s="283"/>
      <c r="F48" s="283"/>
      <c r="G48" s="285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24</v>
      </c>
      <c r="E49" s="283"/>
      <c r="F49" s="283"/>
      <c r="G49" s="285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25</v>
      </c>
      <c r="E50" s="283"/>
      <c r="F50" s="283"/>
      <c r="G50" s="285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26</v>
      </c>
      <c r="E51" s="283"/>
      <c r="F51" s="283"/>
      <c r="G51" s="285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27</v>
      </c>
      <c r="E52" s="283"/>
      <c r="F52" s="283"/>
      <c r="G52" s="285"/>
      <c r="H52" s="196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34</v>
      </c>
      <c r="E53" s="283"/>
      <c r="F53" s="283"/>
      <c r="G53" s="285"/>
      <c r="H53" s="196"/>
      <c r="I53" s="38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35</v>
      </c>
      <c r="E54" s="283"/>
      <c r="F54" s="283"/>
      <c r="G54" s="285"/>
      <c r="H54" s="196"/>
      <c r="I54" s="38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36</v>
      </c>
      <c r="E55" s="283"/>
      <c r="F55" s="283"/>
      <c r="G55" s="285"/>
      <c r="H55" s="196"/>
      <c r="I55" s="38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37</v>
      </c>
      <c r="E56" s="283"/>
      <c r="F56" s="283"/>
      <c r="G56" s="285"/>
      <c r="H56" s="196"/>
      <c r="I56" s="38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thickBot="1" x14ac:dyDescent="0.2">
      <c r="C57" s="45"/>
      <c r="D57" s="170" t="s">
        <v>38</v>
      </c>
      <c r="E57" s="289"/>
      <c r="F57" s="289"/>
      <c r="G57" s="290"/>
      <c r="H57" s="193"/>
      <c r="I57" s="38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</sheetData>
  <sheetProtection algorithmName="SHA-512" hashValue="1Pibp/q0DuaEG/ebAKkRcbpJE2GAGufkHt1fsy7ZCvOlpFWLOdNlfeBu64OMq4+UcCpjs99rKBvsvYiK54Z9wA==" saltValue="HZebNdSciNOk7nyow/Yv6A==" spinCount="100000" sheet="1" formatCells="0" formatRows="0" insertRows="0"/>
  <protectedRanges>
    <protectedRange sqref="D22:H36 D38:H57" name="範囲1_1"/>
    <protectedRange sqref="K19:V57" name="範囲2"/>
  </protectedRanges>
  <mergeCells count="15">
    <mergeCell ref="C15:D15"/>
    <mergeCell ref="E15:I15"/>
    <mergeCell ref="C12:H12"/>
    <mergeCell ref="C13:D13"/>
    <mergeCell ref="E13:I13"/>
    <mergeCell ref="C14:D14"/>
    <mergeCell ref="E14:I14"/>
    <mergeCell ref="D21:G21"/>
    <mergeCell ref="D37:G37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57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IF(一括契約【税込用】必要積算経費一覧表_当該年度!$H$37&lt;&gt;0, 一括契約【税込用】必要積算経費一覧表_当該年度!$H$37,"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IF(一括契約【税込用】必要積算経費一覧表_当該年度!$F$37&lt;&gt;0, 一括契約【税込用】必要積算経費一覧表_当該年度!$F$37,"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48"/>
      <c r="H20" s="54">
        <f>H21+H42</f>
        <v>0</v>
      </c>
      <c r="I20" s="65">
        <f>I21+I42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96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96"/>
      <c r="I37" s="38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96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90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8">
        <f>SUM(H43:H52)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97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93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</sheetData>
  <sheetProtection algorithmName="SHA-512" hashValue="NiK/0WKgY6uPax9cb9Pfm9L4/HAxcVstPQJBiV3/FGg8qLr5y2Q0l0cqlGzyKx94M1g7jNxAG4f3wYr/1Y3+JA==" saltValue="ME4pMokzIgVcomxaRam1xg==" spinCount="100000" sheet="1" formatCells="0" formatRows="0" insertRows="0"/>
  <protectedRanges>
    <protectedRange sqref="D22:H41 D43:H52" name="範囲1"/>
    <protectedRange sqref="K19:V52" name="範囲2"/>
  </protectedRanges>
  <mergeCells count="15">
    <mergeCell ref="C15:D15"/>
    <mergeCell ref="E15:I15"/>
    <mergeCell ref="C12:H12"/>
    <mergeCell ref="C13:D13"/>
    <mergeCell ref="E13:I13"/>
    <mergeCell ref="C14:D14"/>
    <mergeCell ref="E14:I14"/>
    <mergeCell ref="D21:G21"/>
    <mergeCell ref="D42:G42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style="9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76</v>
      </c>
      <c r="D12" s="460"/>
      <c r="E12" s="460"/>
      <c r="F12" s="460"/>
      <c r="G12" s="460"/>
      <c r="H12" s="460"/>
      <c r="I12" s="249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IF(一括契約【税込用】必要積算経費一覧表_当該年度!$H$37&lt;&gt;0, 一括契約【税込用】必要積算経費一覧表_当該年度!$H$37,"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IF(一括契約【税込用】必要積算経費一覧表_当該年度!$F$37&lt;&gt;0, 一括契約【税込用】必要積算経費一覧表_当該年度!$F$37,"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9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48"/>
      <c r="H20" s="54">
        <f>H21</f>
        <v>0</v>
      </c>
      <c r="I20" s="64">
        <f>I21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9"/>
      <c r="H21" s="55">
        <f>SUM(H22:H51)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I23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I24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I25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I2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I27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I2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I29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I30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I31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I32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I33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I34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I35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I3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I37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I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I39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I40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92"/>
      <c r="I41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92"/>
      <c r="I42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92"/>
      <c r="I43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92"/>
      <c r="I44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92"/>
      <c r="I45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92"/>
      <c r="I4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92"/>
      <c r="I47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92"/>
      <c r="I4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92"/>
      <c r="I49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92"/>
      <c r="I50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93"/>
      <c r="I51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</sheetData>
  <sheetProtection algorithmName="SHA-512" hashValue="Q3NVrCsoTpeQy4JQLg4pHXbpIE1cBtxmqTwe+KP//GFxZFmEd+55mjOjuaI+3XU8qJuZVbEvpQ5LblSh70yweA==" saltValue="5yFjaAuQIWMnSCCbhixoqw==" spinCount="100000" sheet="1" formatCells="0" formatRows="0" insertRows="0"/>
  <protectedRanges>
    <protectedRange sqref="D22:H51" name="範囲1_1"/>
    <protectedRange sqref="K19:V51" name="範囲2_1"/>
  </protectedRanges>
  <mergeCells count="14">
    <mergeCell ref="C15:D15"/>
    <mergeCell ref="E15:I15"/>
    <mergeCell ref="C12:H12"/>
    <mergeCell ref="C13:D13"/>
    <mergeCell ref="E13:I13"/>
    <mergeCell ref="C14:D14"/>
    <mergeCell ref="E14:I14"/>
    <mergeCell ref="D21:G21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IF(一括契約【税込用】必要積算経費一覧表_当該年度!$H$37&lt;&gt;0, 一括契約【税込用】必要積算経費一覧表_当該年度!$H$37,"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IF(一括契約【税込用】必要積算経費一覧表_当該年度!$F$37&lt;&gt;0, 一括契約【税込用】必要積算経費一覧表_当該年度!$F$37,"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54">
        <f>H21+H42+H48+H59+H70+H76</f>
        <v>0</v>
      </c>
      <c r="I20" s="65">
        <f>I21+I42+I48+I59+I70+I76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92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8"/>
      <c r="H42" s="55">
        <f>SUM(H43:H47)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85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96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96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9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92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55">
        <f>SUM(H49:H58)</f>
        <v>0</v>
      </c>
      <c r="I48" s="88">
        <f>IFERROR(ROUNDDOWN(H48*(1+一括契約【税込用】必要積算経費一覧表_当該年度!$F$70),0),0)</f>
        <v>0</v>
      </c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85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96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96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96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96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96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96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96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96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90"/>
      <c r="J58" s="3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9"/>
      <c r="H59" s="55">
        <f>SUM(H60:H69)</f>
        <v>0</v>
      </c>
      <c r="I59" s="88">
        <f>IFERROR(ROUNDDOWN(H59*(1+一括契約【税込用】必要積算経費一覧表_当該年度!$F$70),0),0)</f>
        <v>0</v>
      </c>
      <c r="J59" s="3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97"/>
      <c r="J60" s="3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96"/>
      <c r="J61" s="3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96"/>
      <c r="J62" s="3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96"/>
      <c r="J63" s="3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96"/>
      <c r="J64" s="3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96"/>
      <c r="J65" s="3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96"/>
      <c r="J66" s="3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96"/>
      <c r="J67" s="3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96"/>
      <c r="J68" s="3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90"/>
      <c r="J69" s="3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9"/>
      <c r="H70" s="55">
        <f>SUM(H71:H75)</f>
        <v>0</v>
      </c>
      <c r="I70" s="88">
        <f>IFERROR(ROUNDDOWN(H70*(1+一括契約【税込用】必要積算経費一覧表_当該年度!$F$70),0),0)</f>
        <v>0</v>
      </c>
      <c r="J70" s="3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85"/>
      <c r="J71" s="3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96"/>
      <c r="J72" s="3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96"/>
      <c r="J73" s="3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96"/>
      <c r="J74" s="3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90"/>
      <c r="J75" s="3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9"/>
      <c r="H76" s="55">
        <f>SUM(H77:H96)</f>
        <v>0</v>
      </c>
      <c r="I76" s="88">
        <f>IFERROR(ROUNDDOWN(H76*(1+一括契約【税込用】必要積算経費一覧表_当該年度!$F$70),0),0)</f>
        <v>0</v>
      </c>
      <c r="J76" s="3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85"/>
      <c r="J77" s="3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85"/>
      <c r="J78" s="3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85"/>
      <c r="J79" s="3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85"/>
      <c r="J80" s="3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85"/>
      <c r="J81" s="3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85"/>
      <c r="J82" s="3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85"/>
      <c r="J83" s="3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85"/>
      <c r="J84" s="3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85"/>
      <c r="J85" s="3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85"/>
      <c r="J86" s="3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85"/>
      <c r="J87" s="3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85"/>
      <c r="J88" s="3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85"/>
      <c r="J89" s="3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85"/>
      <c r="J90" s="3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85"/>
      <c r="J91" s="3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85"/>
      <c r="J92" s="3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96"/>
      <c r="J93" s="3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96"/>
      <c r="J94" s="3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96"/>
      <c r="J95" s="3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45"/>
      <c r="D96" s="170" t="s">
        <v>38</v>
      </c>
      <c r="E96" s="180"/>
      <c r="F96" s="180"/>
      <c r="G96" s="181"/>
      <c r="H96" s="193"/>
      <c r="J96" s="3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</sheetData>
  <sheetProtection algorithmName="SHA-512" hashValue="6oGQvgyoW4F+Pa5SAYxWtX7779aSnObNnEKmjf6/yyp+8Zz2Swxkux1Vsqtm/3qe/k0alUszziFzy92quuIhMQ==" saltValue="7I6qKAUOb5RQkRoGRfZAAw==" spinCount="100000" sheet="1" formatCells="0" formatRows="0" insertRows="0"/>
  <protectedRanges>
    <protectedRange sqref="D22:H41 D43:H47 D49:H58 D60:H69 D71:H75 D77:H96" name="範囲1_1"/>
    <protectedRange sqref="K19:V96" name="範囲2_1"/>
  </protectedRanges>
  <mergeCells count="19">
    <mergeCell ref="C15:D15"/>
    <mergeCell ref="E15:I15"/>
    <mergeCell ref="C12:H12"/>
    <mergeCell ref="C13:D13"/>
    <mergeCell ref="E13:I13"/>
    <mergeCell ref="C14:D14"/>
    <mergeCell ref="E14:I14"/>
    <mergeCell ref="D76:G76"/>
    <mergeCell ref="E16:F16"/>
    <mergeCell ref="C17:D17"/>
    <mergeCell ref="E17:I17"/>
    <mergeCell ref="C18:G18"/>
    <mergeCell ref="H18:I18"/>
    <mergeCell ref="C20:G20"/>
    <mergeCell ref="D21:G21"/>
    <mergeCell ref="D42:G42"/>
    <mergeCell ref="D48:G48"/>
    <mergeCell ref="D59:G59"/>
    <mergeCell ref="D70:G70"/>
  </mergeCells>
  <phoneticPr fontId="2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56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IF(一括契約【税込用】必要積算経費一覧表_当該年度!$H$38&lt;&gt;0, 一括契約【税込用】必要積算経費一覧表_当該年度!$H$38,"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IF(一括契約【税込用】必要積算経費一覧表_当該年度!$F$38&lt;&gt;0, 一括契約【税込用】必要積算経費一覧表_当該年度!$F$38,"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48"/>
      <c r="H20" s="54">
        <f>H21+H37</f>
        <v>0</v>
      </c>
      <c r="I20" s="65">
        <f>I21+I37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9"/>
      <c r="H21" s="55">
        <f>SUM(H22:H36)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81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5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5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5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5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5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5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5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5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5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5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5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thickBot="1" x14ac:dyDescent="0.2">
      <c r="C36" s="44"/>
      <c r="D36" s="165" t="s">
        <v>27</v>
      </c>
      <c r="E36" s="286"/>
      <c r="F36" s="286"/>
      <c r="G36" s="287"/>
      <c r="H36" s="190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8">
        <f>SUM(H38:H57)</f>
        <v>0</v>
      </c>
      <c r="I37" s="88">
        <f>IFERROR(ROUNDDOWN(H37*(1+一括契約【税込用】必要積算経費一覧表_当該年度!$F$70),0),0)</f>
        <v>0</v>
      </c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7" t="s">
        <v>3</v>
      </c>
      <c r="E38" s="281"/>
      <c r="F38" s="281"/>
      <c r="G38" s="288"/>
      <c r="H38" s="185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4</v>
      </c>
      <c r="E39" s="283"/>
      <c r="F39" s="283"/>
      <c r="G39" s="285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5</v>
      </c>
      <c r="E40" s="283"/>
      <c r="F40" s="283"/>
      <c r="G40" s="285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59" t="s">
        <v>6</v>
      </c>
      <c r="E41" s="283"/>
      <c r="F41" s="283"/>
      <c r="G41" s="285"/>
      <c r="H41" s="196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59" t="s">
        <v>7</v>
      </c>
      <c r="E42" s="283"/>
      <c r="F42" s="283"/>
      <c r="G42" s="285"/>
      <c r="H42" s="196"/>
      <c r="I42" s="38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9" t="s">
        <v>8</v>
      </c>
      <c r="E43" s="283"/>
      <c r="F43" s="283"/>
      <c r="G43" s="285"/>
      <c r="H43" s="196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</v>
      </c>
      <c r="E44" s="283"/>
      <c r="F44" s="28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10</v>
      </c>
      <c r="E45" s="283"/>
      <c r="F45" s="28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11</v>
      </c>
      <c r="E46" s="283"/>
      <c r="F46" s="283"/>
      <c r="G46" s="285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12</v>
      </c>
      <c r="E47" s="283"/>
      <c r="F47" s="283"/>
      <c r="G47" s="285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23</v>
      </c>
      <c r="E48" s="283"/>
      <c r="F48" s="283"/>
      <c r="G48" s="285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24</v>
      </c>
      <c r="E49" s="283"/>
      <c r="F49" s="283"/>
      <c r="G49" s="285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25</v>
      </c>
      <c r="E50" s="283"/>
      <c r="F50" s="283"/>
      <c r="G50" s="285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26</v>
      </c>
      <c r="E51" s="283"/>
      <c r="F51" s="283"/>
      <c r="G51" s="285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27</v>
      </c>
      <c r="E52" s="283"/>
      <c r="F52" s="283"/>
      <c r="G52" s="285"/>
      <c r="H52" s="196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34</v>
      </c>
      <c r="E53" s="283"/>
      <c r="F53" s="283"/>
      <c r="G53" s="285"/>
      <c r="H53" s="196"/>
      <c r="I53" s="38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35</v>
      </c>
      <c r="E54" s="283"/>
      <c r="F54" s="283"/>
      <c r="G54" s="285"/>
      <c r="H54" s="196"/>
      <c r="I54" s="38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36</v>
      </c>
      <c r="E55" s="283"/>
      <c r="F55" s="283"/>
      <c r="G55" s="285"/>
      <c r="H55" s="196"/>
      <c r="I55" s="38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37</v>
      </c>
      <c r="E56" s="283"/>
      <c r="F56" s="283"/>
      <c r="G56" s="285"/>
      <c r="H56" s="196"/>
      <c r="I56" s="38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thickBot="1" x14ac:dyDescent="0.2">
      <c r="C57" s="45"/>
      <c r="D57" s="170" t="s">
        <v>38</v>
      </c>
      <c r="E57" s="289"/>
      <c r="F57" s="289"/>
      <c r="G57" s="290"/>
      <c r="H57" s="193"/>
      <c r="I57" s="38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</sheetData>
  <sheetProtection algorithmName="SHA-512" hashValue="5j/nqE5K01QhYekbJ8yrZhzgnf1AEY56EpSmytU6VAzJY1wL60V3Tyfn/31kkDqZzb8mYsbqqHOELplUdrDvHA==" saltValue="3ZNOFr/Solerdmao20mzhA==" spinCount="100000" sheet="1" formatCells="0" formatRows="0" insertRows="0"/>
  <protectedRanges>
    <protectedRange sqref="D22:H36 D38:H57" name="範囲1_1"/>
    <protectedRange sqref="K19:V57" name="範囲2"/>
  </protectedRanges>
  <mergeCells count="15">
    <mergeCell ref="C15:D15"/>
    <mergeCell ref="E15:I15"/>
    <mergeCell ref="C12:H12"/>
    <mergeCell ref="C13:D13"/>
    <mergeCell ref="E13:I13"/>
    <mergeCell ref="C14:D14"/>
    <mergeCell ref="E14:I14"/>
    <mergeCell ref="D21:G21"/>
    <mergeCell ref="D37:G37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57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IF(一括契約【税込用】必要積算経費一覧表_当該年度!$H$38&lt;&gt;0, 一括契約【税込用】必要積算経費一覧表_当該年度!$H$38,"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IF(一括契約【税込用】必要積算経費一覧表_当該年度!$F$38&lt;&gt;0, 一括契約【税込用】必要積算経費一覧表_当該年度!$F$38,"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48"/>
      <c r="H20" s="54">
        <f>H21+H42</f>
        <v>0</v>
      </c>
      <c r="I20" s="65">
        <f>I21+I42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96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96"/>
      <c r="I37" s="38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96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90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8">
        <f>SUM(H43:H52)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97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93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</sheetData>
  <sheetProtection algorithmName="SHA-512" hashValue="/BW1hrk9ziKjyZoG1bVrWBgZdgsVZ+GGxLMkqvtcpCnZEpDYao5FqHQ6Oxu8tjkQc1+g5UxKIJxJk+I3o3hGUA==" saltValue="Kx6TOFxpfhtK93YQxK43KQ==" spinCount="100000" sheet="1" formatCells="0" formatRows="0" insertRows="0"/>
  <protectedRanges>
    <protectedRange sqref="D22:H41 D43:H52" name="範囲1"/>
    <protectedRange sqref="K19:V52" name="範囲2"/>
  </protectedRanges>
  <mergeCells count="15">
    <mergeCell ref="C15:D15"/>
    <mergeCell ref="E15:I15"/>
    <mergeCell ref="C12:H12"/>
    <mergeCell ref="C13:D13"/>
    <mergeCell ref="E13:I13"/>
    <mergeCell ref="C14:D14"/>
    <mergeCell ref="E14:I14"/>
    <mergeCell ref="D21:G21"/>
    <mergeCell ref="D42:G42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8" width="10.625" style="38" customWidth="1"/>
    <col min="9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tr">
        <f>'代表者_明細(Ⅰ物品費）'!C2</f>
        <v>［記入要領］</v>
      </c>
    </row>
    <row r="3" spans="1:10" ht="12" x14ac:dyDescent="0.15">
      <c r="C3" s="280" t="str">
        <f>'代表者_明細(Ⅰ物品費）'!C3</f>
        <v>１．水色地/黄色地のセル</v>
      </c>
    </row>
    <row r="4" spans="1:10" ht="12" x14ac:dyDescent="0.15">
      <c r="C4" s="276" t="str">
        <f>'代表者_明細(Ⅰ物品費）'!C4</f>
        <v>　　・水色地のセルのみ必要事項を記入してください。</v>
      </c>
    </row>
    <row r="5" spans="1:10" ht="12" x14ac:dyDescent="0.15">
      <c r="C5" s="277" t="str">
        <f>'代表者_明細(Ⅰ物品費）'!C5</f>
        <v>　　・文字入力が不要なセルは空欄にしておいてください。</v>
      </c>
    </row>
    <row r="6" spans="1:10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76</v>
      </c>
      <c r="D12" s="427"/>
      <c r="E12" s="427"/>
      <c r="F12" s="427"/>
      <c r="G12" s="427"/>
      <c r="H12" s="427"/>
    </row>
    <row r="13" spans="1:10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58"/>
      <c r="J13" s="58"/>
    </row>
    <row r="14" spans="1:10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2"/>
      <c r="J14" s="62"/>
    </row>
    <row r="15" spans="1:10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2"/>
      <c r="J15" s="62"/>
    </row>
    <row r="16" spans="1:10" ht="27" customHeight="1" x14ac:dyDescent="0.15">
      <c r="C16" s="238"/>
      <c r="D16" s="238" t="str">
        <f>一括契約【税込用】必要積算経費一覧表_当該年度!$B$18</f>
        <v>管理番号：</v>
      </c>
      <c r="E16" s="239" t="str">
        <f>IF(一括契約【税込用】必要積算経費一覧表_当該年度!$H$20&lt;&gt;0, 一括契約【税込用】必要積算経費一覧表_当該年度!$H$20," ")</f>
        <v xml:space="preserve"> </v>
      </c>
      <c r="F16" s="62"/>
      <c r="G16" s="62"/>
      <c r="H16" s="62"/>
      <c r="I16" s="62"/>
      <c r="J16" s="62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IF(一括契約【税込用】必要積算経費一覧表_当該年度!$F$20&lt;&gt;0, 一括契約【税込用】必要積算経費一覧表_当該年度!$F$20," ")</f>
        <v xml:space="preserve"> </v>
      </c>
      <c r="F17" s="421"/>
      <c r="G17" s="421"/>
      <c r="H17" s="421"/>
      <c r="I17" s="63"/>
      <c r="J17" s="63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147</v>
      </c>
      <c r="J18" s="431"/>
      <c r="K18" s="424" t="s">
        <v>140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148</v>
      </c>
      <c r="J19" s="111" t="s">
        <v>149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23"/>
      <c r="H20" s="92">
        <f>H21</f>
        <v>0</v>
      </c>
      <c r="I20" s="92">
        <f>I21</f>
        <v>0</v>
      </c>
      <c r="J20" s="90">
        <f>J21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8"/>
      <c r="H21" s="94">
        <f>SUM(H22:H51)</f>
        <v>0</v>
      </c>
      <c r="I21" s="94">
        <f>SUM(I22:I51)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58"/>
      <c r="I22" s="164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64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64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64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64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64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64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64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64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64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64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64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64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64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64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64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64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64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64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66"/>
      <c r="I41" s="164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66"/>
      <c r="I42" s="164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66"/>
      <c r="I43" s="164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66"/>
      <c r="I44" s="164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66"/>
      <c r="I45" s="164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66"/>
      <c r="I46" s="164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66"/>
      <c r="I47" s="164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66"/>
      <c r="I48" s="164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66"/>
      <c r="I49" s="164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66"/>
      <c r="I50" s="164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71"/>
      <c r="I51" s="172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D52" s="46"/>
      <c r="E52" s="291"/>
      <c r="F52" s="291"/>
      <c r="G52" s="291"/>
    </row>
    <row r="53" spans="3:22" ht="20.100000000000001" customHeight="1" x14ac:dyDescent="0.15">
      <c r="D53" s="46"/>
      <c r="E53" s="291"/>
      <c r="F53" s="291"/>
      <c r="G53" s="291"/>
    </row>
    <row r="54" spans="3:22" ht="20.100000000000001" customHeight="1" x14ac:dyDescent="0.15">
      <c r="E54" s="291"/>
      <c r="F54" s="291"/>
      <c r="G54" s="291"/>
    </row>
    <row r="55" spans="3:22" ht="20.100000000000001" customHeight="1" x14ac:dyDescent="0.15">
      <c r="E55" s="291"/>
      <c r="F55" s="291"/>
      <c r="G55" s="291"/>
    </row>
    <row r="56" spans="3:22" ht="20.100000000000001" customHeight="1" x14ac:dyDescent="0.15">
      <c r="E56" s="291"/>
      <c r="F56" s="291"/>
      <c r="G56" s="291"/>
    </row>
    <row r="57" spans="3:22" ht="20.100000000000001" customHeight="1" x14ac:dyDescent="0.15">
      <c r="E57" s="291"/>
      <c r="F57" s="291"/>
      <c r="G57" s="291"/>
    </row>
  </sheetData>
  <sheetProtection algorithmName="SHA-512" hashValue="wLBWHPxq1g9NrbYMeggGo7OFPgFU0pdqDWMyHeX6efOCnozyj0ZytPmBcXErZDzp4nWqqLXLtn8RloG36MSAvg==" saltValue="9AmrTFPXN4sfNJf5d1O58g==" spinCount="100000" sheet="1" formatCells="0" formatRows="0" insertRows="0"/>
  <protectedRanges>
    <protectedRange sqref="M19:V51" name="範囲2"/>
    <protectedRange sqref="D22:I51" name="範囲1"/>
  </protectedRanges>
  <mergeCells count="15">
    <mergeCell ref="K18:K19"/>
    <mergeCell ref="C12:H12"/>
    <mergeCell ref="C15:D15"/>
    <mergeCell ref="C17:D17"/>
    <mergeCell ref="C14:D14"/>
    <mergeCell ref="I18:J18"/>
    <mergeCell ref="D21:G21"/>
    <mergeCell ref="C13:D13"/>
    <mergeCell ref="E13:H13"/>
    <mergeCell ref="H18:H19"/>
    <mergeCell ref="C18:G18"/>
    <mergeCell ref="C20:G20"/>
    <mergeCell ref="E15:H15"/>
    <mergeCell ref="E14:H14"/>
    <mergeCell ref="E17:H17"/>
  </mergeCells>
  <phoneticPr fontId="5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style="9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76</v>
      </c>
      <c r="D12" s="460"/>
      <c r="E12" s="460"/>
      <c r="F12" s="460"/>
      <c r="G12" s="460"/>
      <c r="H12" s="460"/>
      <c r="I12" s="249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IF(一括契約【税込用】必要積算経費一覧表_当該年度!$H$38&lt;&gt;0, 一括契約【税込用】必要積算経費一覧表_当該年度!$H$38,"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IF(一括契約【税込用】必要積算経費一覧表_当該年度!$F$38&lt;&gt;0, 一括契約【税込用】必要積算経費一覧表_当該年度!$F$38,"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9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48"/>
      <c r="H20" s="54">
        <f>H21</f>
        <v>0</v>
      </c>
      <c r="I20" s="64">
        <f>I21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9"/>
      <c r="H21" s="55">
        <f>SUM(H22:H51)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I23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I24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I25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I2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I27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I2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I29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I30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I31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I32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I33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I34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I35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I3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I37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I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I39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I40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92"/>
      <c r="I41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92"/>
      <c r="I42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92"/>
      <c r="I43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92"/>
      <c r="I44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92"/>
      <c r="I45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92"/>
      <c r="I4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92"/>
      <c r="I47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92"/>
      <c r="I4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92"/>
      <c r="I49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92"/>
      <c r="I50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93"/>
      <c r="I51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</sheetData>
  <sheetProtection algorithmName="SHA-512" hashValue="jqv3VQ52O3g4VxlFwDCbkth3JunErsUGyZGLP9PPehE+IInPsnDAwGSCDlxdtWudnrcx+S4bseUgqBuO4aTo+g==" saltValue="AmIAjOReZR5FC+5/z1M3jA==" spinCount="100000" sheet="1" formatCells="0" formatRows="0" insertRows="0"/>
  <protectedRanges>
    <protectedRange sqref="D22:H51" name="範囲1_1"/>
    <protectedRange sqref="K19:V51" name="範囲2_1"/>
  </protectedRanges>
  <mergeCells count="14">
    <mergeCell ref="C15:D15"/>
    <mergeCell ref="E15:I15"/>
    <mergeCell ref="C12:H12"/>
    <mergeCell ref="C13:D13"/>
    <mergeCell ref="E13:I13"/>
    <mergeCell ref="C14:D14"/>
    <mergeCell ref="E14:I14"/>
    <mergeCell ref="D21:G21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IF(一括契約【税込用】必要積算経費一覧表_当該年度!$H$38&lt;&gt;0, 一括契約【税込用】必要積算経費一覧表_当該年度!$H$38,"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IF(一括契約【税込用】必要積算経費一覧表_当該年度!$F$38&lt;&gt;0, 一括契約【税込用】必要積算経費一覧表_当該年度!$F$38,"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54">
        <f>H21+H42+H48+H59+H70+H76</f>
        <v>0</v>
      </c>
      <c r="I20" s="65">
        <f>I21+I42+I48+I59+I70+I76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92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8"/>
      <c r="H42" s="55">
        <f>SUM(H43:H47)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85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96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96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9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92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55">
        <f>SUM(H49:H58)</f>
        <v>0</v>
      </c>
      <c r="I48" s="88">
        <f>IFERROR(ROUNDDOWN(H48*(1+一括契約【税込用】必要積算経費一覧表_当該年度!$F$70),0),0)</f>
        <v>0</v>
      </c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85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96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96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96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96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96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96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96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96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90"/>
      <c r="J58" s="3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9"/>
      <c r="H59" s="55">
        <f>SUM(H60:H69)</f>
        <v>0</v>
      </c>
      <c r="I59" s="88">
        <f>IFERROR(ROUNDDOWN(H59*(1+一括契約【税込用】必要積算経費一覧表_当該年度!$F$70),0),0)</f>
        <v>0</v>
      </c>
      <c r="J59" s="3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97"/>
      <c r="J60" s="3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96"/>
      <c r="J61" s="3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96"/>
      <c r="J62" s="3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96"/>
      <c r="J63" s="3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96"/>
      <c r="J64" s="3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96"/>
      <c r="J65" s="3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96"/>
      <c r="J66" s="3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96"/>
      <c r="J67" s="3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96"/>
      <c r="J68" s="3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90"/>
      <c r="J69" s="3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9"/>
      <c r="H70" s="55">
        <f>SUM(H71:H75)</f>
        <v>0</v>
      </c>
      <c r="I70" s="88">
        <f>IFERROR(ROUNDDOWN(H70*(1+一括契約【税込用】必要積算経費一覧表_当該年度!$F$70),0),0)</f>
        <v>0</v>
      </c>
      <c r="J70" s="3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85"/>
      <c r="J71" s="3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96"/>
      <c r="J72" s="3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96"/>
      <c r="J73" s="3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96"/>
      <c r="J74" s="3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90"/>
      <c r="J75" s="3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9"/>
      <c r="H76" s="55">
        <f>SUM(H77:H96)</f>
        <v>0</v>
      </c>
      <c r="I76" s="88">
        <f>IFERROR(ROUNDDOWN(H76*(1+一括契約【税込用】必要積算経費一覧表_当該年度!$F$70),0),0)</f>
        <v>0</v>
      </c>
      <c r="J76" s="3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85"/>
      <c r="J77" s="3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85"/>
      <c r="J78" s="3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85"/>
      <c r="J79" s="3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85"/>
      <c r="J80" s="3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85"/>
      <c r="J81" s="3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85"/>
      <c r="J82" s="3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85"/>
      <c r="J83" s="3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85"/>
      <c r="J84" s="3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85"/>
      <c r="J85" s="3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85"/>
      <c r="J86" s="3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85"/>
      <c r="J87" s="3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85"/>
      <c r="J88" s="3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85"/>
      <c r="J89" s="3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85"/>
      <c r="J90" s="3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85"/>
      <c r="J91" s="3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85"/>
      <c r="J92" s="3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96"/>
      <c r="J93" s="3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96"/>
      <c r="J94" s="3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96"/>
      <c r="J95" s="3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45"/>
      <c r="D96" s="170" t="s">
        <v>38</v>
      </c>
      <c r="E96" s="180"/>
      <c r="F96" s="180"/>
      <c r="G96" s="181"/>
      <c r="H96" s="193"/>
      <c r="J96" s="3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</sheetData>
  <sheetProtection algorithmName="SHA-512" hashValue="isPM3JT0kSglKevuHkp5KvsE3RbpD4nDuJpeQdwp/joBFjKs3XZsicmsKAxZRp4r/0oTOKIC0hAm/427Znbevg==" saltValue="ZVcpnaPJvJoyIEaZdAKlvg==" spinCount="100000" sheet="1" formatCells="0" formatRows="0" insertRows="0"/>
  <protectedRanges>
    <protectedRange sqref="D22:H41 D43:H47 D49:H58 D60:H69 D71:H75 D77:H96" name="範囲1_1"/>
    <protectedRange sqref="K19:V96" name="範囲2_1"/>
  </protectedRanges>
  <mergeCells count="19">
    <mergeCell ref="C15:D15"/>
    <mergeCell ref="E15:I15"/>
    <mergeCell ref="C12:H12"/>
    <mergeCell ref="C13:D13"/>
    <mergeCell ref="E13:I13"/>
    <mergeCell ref="C14:D14"/>
    <mergeCell ref="E14:I14"/>
    <mergeCell ref="D76:G76"/>
    <mergeCell ref="E16:F16"/>
    <mergeCell ref="C17:D17"/>
    <mergeCell ref="E17:I17"/>
    <mergeCell ref="C18:G18"/>
    <mergeCell ref="H18:I18"/>
    <mergeCell ref="C20:G20"/>
    <mergeCell ref="D21:G21"/>
    <mergeCell ref="D42:G42"/>
    <mergeCell ref="D48:G48"/>
    <mergeCell ref="D59:G59"/>
    <mergeCell ref="D70:G70"/>
  </mergeCells>
  <phoneticPr fontId="2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56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IF(一括契約【税込用】必要積算経費一覧表_当該年度!$H$39&lt;&gt;0, 一括契約【税込用】必要積算経費一覧表_当該年度!$H$39,"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IF(一括契約【税込用】必要積算経費一覧表_当該年度!$F$39&lt;&gt;0, 一括契約【税込用】必要積算経費一覧表_当該年度!$F$39,"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一括契約【税込用】必要積算経費一覧表_当該年度!$C$46</f>
        <v>Ⅰ　物品費</v>
      </c>
      <c r="D20" s="423"/>
      <c r="E20" s="423"/>
      <c r="F20" s="423"/>
      <c r="G20" s="448"/>
      <c r="H20" s="54">
        <f>H21+H37</f>
        <v>0</v>
      </c>
      <c r="I20" s="65">
        <f>I21+I37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一括契約【税込用】必要積算経費一覧表_当該年度!$D$47</f>
        <v>１　設備備品費</v>
      </c>
      <c r="E21" s="418"/>
      <c r="F21" s="418"/>
      <c r="G21" s="419"/>
      <c r="H21" s="55">
        <f>SUM(H22:H36)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81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5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5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5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5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5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5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5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5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5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5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5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thickBot="1" x14ac:dyDescent="0.2">
      <c r="C36" s="44"/>
      <c r="D36" s="165" t="s">
        <v>27</v>
      </c>
      <c r="E36" s="286"/>
      <c r="F36" s="286"/>
      <c r="G36" s="287"/>
      <c r="H36" s="190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thickBot="1" x14ac:dyDescent="0.2">
      <c r="C37" s="43"/>
      <c r="D37" s="417" t="str">
        <f>一括契約【税込用】必要積算経費一覧表_当該年度!$D$48</f>
        <v>２　消耗品費</v>
      </c>
      <c r="E37" s="418"/>
      <c r="F37" s="418"/>
      <c r="G37" s="419"/>
      <c r="H37" s="98">
        <f>SUM(H38:H57)</f>
        <v>0</v>
      </c>
      <c r="I37" s="88">
        <f>IFERROR(ROUNDDOWN(H37*(1+一括契約【税込用】必要積算経費一覧表_当該年度!$F$70),0),0)</f>
        <v>0</v>
      </c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7" t="s">
        <v>3</v>
      </c>
      <c r="E38" s="281"/>
      <c r="F38" s="281"/>
      <c r="G38" s="288"/>
      <c r="H38" s="185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4</v>
      </c>
      <c r="E39" s="283"/>
      <c r="F39" s="283"/>
      <c r="G39" s="285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5</v>
      </c>
      <c r="E40" s="283"/>
      <c r="F40" s="283"/>
      <c r="G40" s="285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59" t="s">
        <v>6</v>
      </c>
      <c r="E41" s="283"/>
      <c r="F41" s="283"/>
      <c r="G41" s="285"/>
      <c r="H41" s="196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59" t="s">
        <v>7</v>
      </c>
      <c r="E42" s="283"/>
      <c r="F42" s="283"/>
      <c r="G42" s="285"/>
      <c r="H42" s="196"/>
      <c r="I42" s="38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9" t="s">
        <v>8</v>
      </c>
      <c r="E43" s="283"/>
      <c r="F43" s="283"/>
      <c r="G43" s="285"/>
      <c r="H43" s="196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9</v>
      </c>
      <c r="E44" s="283"/>
      <c r="F44" s="28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10</v>
      </c>
      <c r="E45" s="283"/>
      <c r="F45" s="28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11</v>
      </c>
      <c r="E46" s="283"/>
      <c r="F46" s="283"/>
      <c r="G46" s="285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12</v>
      </c>
      <c r="E47" s="283"/>
      <c r="F47" s="283"/>
      <c r="G47" s="285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23</v>
      </c>
      <c r="E48" s="283"/>
      <c r="F48" s="283"/>
      <c r="G48" s="285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24</v>
      </c>
      <c r="E49" s="283"/>
      <c r="F49" s="283"/>
      <c r="G49" s="285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25</v>
      </c>
      <c r="E50" s="283"/>
      <c r="F50" s="283"/>
      <c r="G50" s="285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26</v>
      </c>
      <c r="E51" s="283"/>
      <c r="F51" s="283"/>
      <c r="G51" s="285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27</v>
      </c>
      <c r="E52" s="283"/>
      <c r="F52" s="283"/>
      <c r="G52" s="285"/>
      <c r="H52" s="196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34</v>
      </c>
      <c r="E53" s="283"/>
      <c r="F53" s="283"/>
      <c r="G53" s="285"/>
      <c r="H53" s="196"/>
      <c r="I53" s="38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35</v>
      </c>
      <c r="E54" s="283"/>
      <c r="F54" s="283"/>
      <c r="G54" s="285"/>
      <c r="H54" s="196"/>
      <c r="I54" s="38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36</v>
      </c>
      <c r="E55" s="283"/>
      <c r="F55" s="283"/>
      <c r="G55" s="285"/>
      <c r="H55" s="196"/>
      <c r="I55" s="38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37</v>
      </c>
      <c r="E56" s="283"/>
      <c r="F56" s="283"/>
      <c r="G56" s="285"/>
      <c r="H56" s="196"/>
      <c r="I56" s="38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thickBot="1" x14ac:dyDescent="0.2">
      <c r="C57" s="45"/>
      <c r="D57" s="170" t="s">
        <v>38</v>
      </c>
      <c r="E57" s="289"/>
      <c r="F57" s="289"/>
      <c r="G57" s="290"/>
      <c r="H57" s="193"/>
      <c r="I57" s="38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</sheetData>
  <sheetProtection algorithmName="SHA-512" hashValue="u7pnAcm9vEuzFr39cHGJPnC+88FES0w4Dtoc74sA/ncnKLKzgcktkNweEYIZNi6QWe+4emO1wWjUnrt8dd7TDA==" saltValue="DS8LVW69D3aHgFUHufGK9g==" spinCount="100000" sheet="1" formatCells="0" formatRows="0" insertRows="0"/>
  <protectedRanges>
    <protectedRange sqref="D22:H36 D38:H57" name="範囲1_1"/>
    <protectedRange sqref="K19:V57" name="範囲2"/>
  </protectedRanges>
  <mergeCells count="15">
    <mergeCell ref="C15:D15"/>
    <mergeCell ref="E15:I15"/>
    <mergeCell ref="C12:H12"/>
    <mergeCell ref="C13:D13"/>
    <mergeCell ref="E13:I13"/>
    <mergeCell ref="C14:D14"/>
    <mergeCell ref="E14:I14"/>
    <mergeCell ref="D21:G21"/>
    <mergeCell ref="D37:G37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57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IF(一括契約【税込用】必要積算経費一覧表_当該年度!$H$39&lt;&gt;0, 一括契約【税込用】必要積算経費一覧表_当該年度!$H$39,"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IF(一括契約【税込用】必要積算経費一覧表_当該年度!$F$39&lt;&gt;0, 一括契約【税込用】必要積算経費一覧表_当該年度!$F$39,"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一括契約【税込用】必要積算経費一覧表_当該年度!$C$49</f>
        <v>Ⅱ　人件費・謝金</v>
      </c>
      <c r="D20" s="423"/>
      <c r="E20" s="423"/>
      <c r="F20" s="423"/>
      <c r="G20" s="448"/>
      <c r="H20" s="54">
        <f>H21+H42</f>
        <v>0</v>
      </c>
      <c r="I20" s="65">
        <f>I21+I42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一括契約【税込用】必要積算経費一覧表_当該年度!$D$50</f>
        <v>１　人件費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 s="38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93"/>
      <c r="F23" s="283"/>
      <c r="G23" s="284"/>
      <c r="H23" s="196"/>
      <c r="I23" s="38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93"/>
      <c r="F24" s="283"/>
      <c r="G24" s="284"/>
      <c r="H24" s="196"/>
      <c r="I24" s="38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93"/>
      <c r="F25" s="283"/>
      <c r="G25" s="284"/>
      <c r="H25" s="196"/>
      <c r="I25" s="38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93"/>
      <c r="F26" s="283"/>
      <c r="G26" s="284"/>
      <c r="H26" s="196"/>
      <c r="I26" s="38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93"/>
      <c r="F27" s="283"/>
      <c r="G27" s="284"/>
      <c r="H27" s="196"/>
      <c r="I27" s="38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93"/>
      <c r="F28" s="283"/>
      <c r="G28" s="284"/>
      <c r="H28" s="196"/>
      <c r="I28" s="3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93"/>
      <c r="F29" s="283"/>
      <c r="G29" s="284"/>
      <c r="H29" s="196"/>
      <c r="I29" s="38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93"/>
      <c r="F30" s="283"/>
      <c r="G30" s="284"/>
      <c r="H30" s="196"/>
      <c r="I30" s="38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93"/>
      <c r="F31" s="283"/>
      <c r="G31" s="284"/>
      <c r="H31" s="196"/>
      <c r="I31" s="38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93"/>
      <c r="F32" s="283"/>
      <c r="G32" s="284"/>
      <c r="H32" s="196"/>
      <c r="I32" s="38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93"/>
      <c r="F33" s="283"/>
      <c r="G33" s="284"/>
      <c r="H33" s="196"/>
      <c r="I33" s="38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93"/>
      <c r="F34" s="283"/>
      <c r="G34" s="284"/>
      <c r="H34" s="196"/>
      <c r="I34" s="38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93"/>
      <c r="F35" s="283"/>
      <c r="G35" s="284"/>
      <c r="H35" s="196"/>
      <c r="I35" s="38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93"/>
      <c r="F36" s="283"/>
      <c r="G36" s="284"/>
      <c r="H36" s="196"/>
      <c r="I36" s="38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74"/>
      <c r="F37" s="160"/>
      <c r="G37" s="161"/>
      <c r="H37" s="196"/>
      <c r="I37" s="38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93"/>
      <c r="F38" s="283"/>
      <c r="G38" s="284"/>
      <c r="H38" s="196"/>
      <c r="I38" s="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93"/>
      <c r="F39" s="283"/>
      <c r="G39" s="284"/>
      <c r="H39" s="196"/>
      <c r="I39" s="38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93"/>
      <c r="F40" s="293"/>
      <c r="G40" s="306"/>
      <c r="H40" s="196"/>
      <c r="I40" s="38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4"/>
      <c r="D41" s="165" t="s">
        <v>38</v>
      </c>
      <c r="E41" s="299"/>
      <c r="F41" s="299"/>
      <c r="G41" s="300"/>
      <c r="H41" s="190"/>
      <c r="I41" s="38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一括契約【税込用】必要積算経費一覧表_当該年度!$D$51</f>
        <v>２　謝金</v>
      </c>
      <c r="E42" s="437"/>
      <c r="F42" s="437"/>
      <c r="G42" s="438"/>
      <c r="H42" s="98">
        <f>SUM(H43:H52)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77" t="s">
        <v>3</v>
      </c>
      <c r="E43" s="292"/>
      <c r="F43" s="292"/>
      <c r="G43" s="301"/>
      <c r="H43" s="197"/>
      <c r="I43" s="38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5"/>
      <c r="H44" s="196"/>
      <c r="I44" s="38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93"/>
      <c r="F45" s="293"/>
      <c r="G45" s="285"/>
      <c r="H45" s="196"/>
      <c r="I45" s="38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93"/>
      <c r="F46" s="293"/>
      <c r="G46" s="302"/>
      <c r="H46" s="196"/>
      <c r="I46" s="38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59" t="s">
        <v>7</v>
      </c>
      <c r="E47" s="293"/>
      <c r="F47" s="293"/>
      <c r="G47" s="302"/>
      <c r="H47" s="196"/>
      <c r="I47" s="38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59" t="s">
        <v>8</v>
      </c>
      <c r="E48" s="293"/>
      <c r="F48" s="293"/>
      <c r="G48" s="302"/>
      <c r="H48" s="196"/>
      <c r="I48" s="3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9" t="s">
        <v>9</v>
      </c>
      <c r="E49" s="293"/>
      <c r="F49" s="293"/>
      <c r="G49" s="302"/>
      <c r="H49" s="196"/>
      <c r="I49" s="38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10</v>
      </c>
      <c r="E50" s="293"/>
      <c r="F50" s="293"/>
      <c r="G50" s="302"/>
      <c r="H50" s="196"/>
      <c r="I50" s="38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11</v>
      </c>
      <c r="E51" s="293"/>
      <c r="F51" s="293"/>
      <c r="G51" s="302"/>
      <c r="H51" s="196"/>
      <c r="I51" s="38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thickBot="1" x14ac:dyDescent="0.2">
      <c r="C52" s="47"/>
      <c r="D52" s="170" t="s">
        <v>12</v>
      </c>
      <c r="E52" s="303"/>
      <c r="F52" s="303"/>
      <c r="G52" s="304"/>
      <c r="H52" s="193"/>
      <c r="I52" s="38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</sheetData>
  <sheetProtection algorithmName="SHA-512" hashValue="nYTlKsX+fyn2jXSIYjP/0FjExri/f0chW8bujg7vbHEUTaTdGs3LnZiN4lamqeg8Llc+fkg0/NfxkAZrZ6io0Q==" saltValue="Idl//LEMSbRQnbhCd9XjhQ==" spinCount="100000" sheet="1" formatCells="0" formatRows="0" insertRows="0"/>
  <protectedRanges>
    <protectedRange sqref="D22:H41 D43:H52" name="範囲1"/>
    <protectedRange sqref="K19:V52" name="範囲2"/>
  </protectedRanges>
  <mergeCells count="15">
    <mergeCell ref="C15:D15"/>
    <mergeCell ref="E15:I15"/>
    <mergeCell ref="C12:H12"/>
    <mergeCell ref="C13:D13"/>
    <mergeCell ref="E13:I13"/>
    <mergeCell ref="C14:D14"/>
    <mergeCell ref="E14:I14"/>
    <mergeCell ref="D21:G21"/>
    <mergeCell ref="D42:G42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style="9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76</v>
      </c>
      <c r="D12" s="460"/>
      <c r="E12" s="460"/>
      <c r="F12" s="460"/>
      <c r="G12" s="460"/>
      <c r="H12" s="460"/>
      <c r="I12" s="249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IF(一括契約【税込用】必要積算経費一覧表_当該年度!$H$39&lt;&gt;0, 一括契約【税込用】必要積算経費一覧表_当該年度!$H$39,"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IF(一括契約【税込用】必要積算経費一覧表_当該年度!$F$39&lt;&gt;0, 一括契約【税込用】必要積算経費一覧表_当該年度!$F$39,"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9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一括契約【税込用】必要積算経費一覧表_当該年度!$C$52</f>
        <v>Ⅲ　旅費</v>
      </c>
      <c r="D20" s="423"/>
      <c r="E20" s="423"/>
      <c r="F20" s="423"/>
      <c r="G20" s="448"/>
      <c r="H20" s="54">
        <f>H21</f>
        <v>0</v>
      </c>
      <c r="I20" s="64">
        <f>I21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一括契約【税込用】必要積算経費一覧表_当該年度!$D$53</f>
        <v>１　旅費</v>
      </c>
      <c r="E21" s="418"/>
      <c r="F21" s="418"/>
      <c r="G21" s="419"/>
      <c r="H21" s="55">
        <f>SUM(H22:H51)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I22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I23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I24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I25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I2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I27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I28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I29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I30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I31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I32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I33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I34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I35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I3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I37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I38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I39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I40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x14ac:dyDescent="0.15">
      <c r="C41" s="43"/>
      <c r="D41" s="183" t="s">
        <v>38</v>
      </c>
      <c r="E41" s="294"/>
      <c r="F41" s="295"/>
      <c r="G41" s="296"/>
      <c r="H41" s="192"/>
      <c r="I41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x14ac:dyDescent="0.15">
      <c r="C42" s="43"/>
      <c r="D42" s="183" t="s">
        <v>78</v>
      </c>
      <c r="E42" s="294"/>
      <c r="F42" s="295"/>
      <c r="G42" s="305"/>
      <c r="H42" s="192"/>
      <c r="I42"/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83" t="s">
        <v>79</v>
      </c>
      <c r="E43" s="294"/>
      <c r="F43" s="295"/>
      <c r="G43" s="305"/>
      <c r="H43" s="192"/>
      <c r="I43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83" t="s">
        <v>80</v>
      </c>
      <c r="E44" s="294"/>
      <c r="F44" s="295"/>
      <c r="G44" s="305"/>
      <c r="H44" s="192"/>
      <c r="I44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83" t="s">
        <v>81</v>
      </c>
      <c r="E45" s="294"/>
      <c r="F45" s="295"/>
      <c r="G45" s="305"/>
      <c r="H45" s="192"/>
      <c r="I45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83" t="s">
        <v>82</v>
      </c>
      <c r="E46" s="294"/>
      <c r="F46" s="295"/>
      <c r="G46" s="305"/>
      <c r="H46" s="192"/>
      <c r="I4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x14ac:dyDescent="0.15">
      <c r="C47" s="43"/>
      <c r="D47" s="183" t="s">
        <v>83</v>
      </c>
      <c r="E47" s="294"/>
      <c r="F47" s="295"/>
      <c r="G47" s="305"/>
      <c r="H47" s="192"/>
      <c r="I47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x14ac:dyDescent="0.15">
      <c r="C48" s="43"/>
      <c r="D48" s="183" t="s">
        <v>84</v>
      </c>
      <c r="E48" s="294"/>
      <c r="F48" s="295"/>
      <c r="G48" s="305"/>
      <c r="H48" s="192"/>
      <c r="I48"/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83" t="s">
        <v>85</v>
      </c>
      <c r="E49" s="294"/>
      <c r="F49" s="295"/>
      <c r="G49" s="305"/>
      <c r="H49" s="192"/>
      <c r="I49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83" t="s">
        <v>86</v>
      </c>
      <c r="E50" s="294"/>
      <c r="F50" s="295"/>
      <c r="G50" s="305"/>
      <c r="H50" s="192"/>
      <c r="I50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thickBot="1" x14ac:dyDescent="0.2">
      <c r="C51" s="45"/>
      <c r="D51" s="170" t="s">
        <v>87</v>
      </c>
      <c r="E51" s="303"/>
      <c r="F51" s="303"/>
      <c r="G51" s="304"/>
      <c r="H51" s="193"/>
      <c r="I51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</sheetData>
  <sheetProtection algorithmName="SHA-512" hashValue="ZPYo3FAoxKN+7X3oYhNSQkXSOrqxN4g3qxoWX5stNpFX+s302C5FvjeSQAZQ89zN4h47ESp8mqvXPYpz6IOkBQ==" saltValue="FZiIlvtQM7m2yQrFU+RYWg==" spinCount="100000" sheet="1" formatCells="0" formatRows="0" insertRows="0"/>
  <protectedRanges>
    <protectedRange sqref="D22:H51" name="範囲1_1"/>
    <protectedRange sqref="K19:V51" name="範囲2_1"/>
  </protectedRanges>
  <mergeCells count="14">
    <mergeCell ref="C15:D15"/>
    <mergeCell ref="E15:I15"/>
    <mergeCell ref="C12:H12"/>
    <mergeCell ref="C13:D13"/>
    <mergeCell ref="E13:I13"/>
    <mergeCell ref="C14:D14"/>
    <mergeCell ref="E14:I14"/>
    <mergeCell ref="D21:G21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9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様式1-1-2（税込）（29-1)</v>
      </c>
    </row>
    <row r="2" spans="1:9" ht="13.5" x14ac:dyDescent="0.15">
      <c r="C2" s="276" t="str">
        <f>'代表者_明細(Ⅰ物品費）'!C2</f>
        <v>［記入要領］</v>
      </c>
    </row>
    <row r="3" spans="1:9" ht="13.5" x14ac:dyDescent="0.15">
      <c r="C3" s="280" t="str">
        <f>'代表者_明細(Ⅰ物品費）'!C3</f>
        <v>１．水色地/黄色地のセル</v>
      </c>
    </row>
    <row r="4" spans="1:9" ht="13.5" x14ac:dyDescent="0.15">
      <c r="C4" s="276" t="str">
        <f>'代表者_明細(Ⅰ物品費）'!C4</f>
        <v>　　・水色地のセルのみ必要事項を記入してください。</v>
      </c>
    </row>
    <row r="5" spans="1:9" ht="13.5" x14ac:dyDescent="0.15">
      <c r="C5" s="277" t="str">
        <f>'代表者_明細(Ⅰ物品費）'!C5</f>
        <v>　　・文字入力が不要なセルは空欄にしておいてください。</v>
      </c>
    </row>
    <row r="6" spans="1:9" ht="13.5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9" ht="13.5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9" ht="13.5" x14ac:dyDescent="0.15">
      <c r="C8" s="280" t="s">
        <v>257</v>
      </c>
    </row>
    <row r="9" spans="1:9" ht="13.5" x14ac:dyDescent="0.15">
      <c r="C9" s="276" t="s">
        <v>258</v>
      </c>
    </row>
    <row r="12" spans="1:9" ht="20.100000000000001" customHeight="1" x14ac:dyDescent="0.15">
      <c r="C12" s="459" t="s">
        <v>77</v>
      </c>
      <c r="D12" s="460"/>
      <c r="E12" s="460"/>
      <c r="F12" s="460"/>
      <c r="G12" s="460"/>
      <c r="H12" s="460"/>
    </row>
    <row r="13" spans="1:9" ht="20.100000000000001" customHeight="1" x14ac:dyDescent="0.15">
      <c r="C13" s="463" t="str">
        <f>一括契約【税込用】必要積算経費一覧表_当該年度!$C$14</f>
        <v>課題名：</v>
      </c>
      <c r="D13" s="463"/>
      <c r="E13" s="456" t="str">
        <f>IF(一括契約【税込用】必要積算経費一覧表_当該年度!$D$14&lt;&gt;0, 一括契約【税込用】必要積算経費一覧表_当該年度!$D$14," ")</f>
        <v>○○○○の研究開発</v>
      </c>
      <c r="F13" s="456"/>
      <c r="G13" s="456"/>
      <c r="H13" s="456"/>
      <c r="I13" s="456"/>
    </row>
    <row r="14" spans="1:9" ht="39" customHeight="1" x14ac:dyDescent="0.15">
      <c r="C14" s="463" t="str">
        <f>一括契約【税込用】必要積算経費一覧表_当該年度!$C$15</f>
        <v>個別課題名：</v>
      </c>
      <c r="D14" s="463"/>
      <c r="E14" s="456" t="str">
        <f>IF(一括契約【税込用】必要積算経費一覧表_当該年度!$D$15&lt;&gt;0, 一括契約【税込用】必要積算経費一覧表_当該年度!$D$15," ")</f>
        <v>課題Ｘ　□□□□の研究開発</v>
      </c>
      <c r="F14" s="456"/>
      <c r="G14" s="456"/>
      <c r="H14" s="456"/>
      <c r="I14" s="456"/>
    </row>
    <row r="15" spans="1:9" ht="27" customHeight="1" x14ac:dyDescent="0.15">
      <c r="C15" s="463" t="str">
        <f>一括契約【税込用】必要積算経費一覧表_当該年度!$C$16</f>
        <v>副題：</v>
      </c>
      <c r="D15" s="463"/>
      <c r="E15" s="456" t="str">
        <f>IF(一括契約【税込用】必要積算経費一覧表_当該年度!$D$16&lt;&gt;0, 一括契約【税込用】必要積算経費一覧表_当該年度!$D$16," ")</f>
        <v>△△△△の研究</v>
      </c>
      <c r="F15" s="456"/>
      <c r="G15" s="456"/>
      <c r="H15" s="456"/>
      <c r="I15" s="456"/>
    </row>
    <row r="16" spans="1:9" ht="27" customHeight="1" x14ac:dyDescent="0.15">
      <c r="C16" s="250"/>
      <c r="D16" s="250" t="str">
        <f>一括契約【税込用】必要積算経費一覧表_当該年度!$B$18</f>
        <v>管理番号：</v>
      </c>
      <c r="E16" s="458" t="str">
        <f>IF(一括契約【税込用】必要積算経費一覧表_当該年度!$H$39&lt;&gt;0, 一括契約【税込用】必要積算経費一覧表_当該年度!$H$39," ")</f>
        <v xml:space="preserve"> </v>
      </c>
      <c r="F16" s="458"/>
      <c r="G16" s="237"/>
      <c r="H16" s="237"/>
      <c r="I16" s="237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57" t="str">
        <f>IF(一括契約【税込用】必要積算経費一覧表_当該年度!$F$39&lt;&gt;0, 一括契約【税込用】必要積算経費一覧表_当該年度!$F$39," ")</f>
        <v xml:space="preserve"> </v>
      </c>
      <c r="F17" s="457"/>
      <c r="G17" s="457"/>
      <c r="H17" s="457"/>
      <c r="I17" s="457"/>
    </row>
    <row r="18" spans="3:22" ht="20.100000000000001" customHeight="1" thickBot="1" x14ac:dyDescent="0.2">
      <c r="C18" s="434" t="s">
        <v>141</v>
      </c>
      <c r="D18" s="435"/>
      <c r="E18" s="435"/>
      <c r="F18" s="435"/>
      <c r="G18" s="436"/>
      <c r="H18" s="450" t="s">
        <v>144</v>
      </c>
      <c r="I18" s="45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28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136</v>
      </c>
      <c r="I19" s="66" t="s">
        <v>145</v>
      </c>
      <c r="J19" s="38"/>
      <c r="K19" s="198" t="s">
        <v>131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54">
        <f>H21+H42+H48+H59+H70+H76</f>
        <v>0</v>
      </c>
      <c r="I20" s="65">
        <f>I21+I42+I48+I59+I70+I76</f>
        <v>0</v>
      </c>
      <c r="J20" s="3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55">
        <f>SUM(H22:H41)</f>
        <v>0</v>
      </c>
      <c r="I21" s="89">
        <f>IFERROR(ROUNDDOWN(H21*(1+一括契約【税込用】必要積算経費一覧表_当該年度!$F$70),0),0)</f>
        <v>0</v>
      </c>
      <c r="J21" s="3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85"/>
      <c r="J22" s="3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96"/>
      <c r="J23" s="3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96"/>
      <c r="J24" s="3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96"/>
      <c r="J25" s="3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96"/>
      <c r="J26" s="3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96"/>
      <c r="J27" s="3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96"/>
      <c r="J28" s="3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96"/>
      <c r="J29" s="38"/>
      <c r="K29" s="198"/>
      <c r="L29" s="198"/>
      <c r="M29" s="198" t="s">
        <v>130</v>
      </c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96"/>
      <c r="J30" s="3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96"/>
      <c r="J31" s="3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96"/>
      <c r="J32" s="3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96"/>
      <c r="J33" s="3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96"/>
      <c r="J34" s="3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96"/>
      <c r="J35" s="3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96"/>
      <c r="J36" s="3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96"/>
      <c r="J37" s="3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96"/>
      <c r="J38" s="3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96"/>
      <c r="J39" s="3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96"/>
      <c r="J40" s="3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92"/>
      <c r="J41" s="3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8"/>
      <c r="H42" s="55">
        <f>SUM(H43:H47)</f>
        <v>0</v>
      </c>
      <c r="I42" s="88">
        <f>IFERROR(ROUNDDOWN(H42*(1+一括契約【税込用】必要積算経費一覧表_当該年度!$F$70),0),0)</f>
        <v>0</v>
      </c>
      <c r="J42" s="3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85"/>
      <c r="J43" s="3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96"/>
      <c r="J44" s="3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96"/>
      <c r="J45" s="3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96"/>
      <c r="J46" s="3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92"/>
      <c r="J47" s="3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55">
        <f>SUM(H49:H58)</f>
        <v>0</v>
      </c>
      <c r="I48" s="88">
        <f>IFERROR(ROUNDDOWN(H48*(1+一括契約【税込用】必要積算経費一覧表_当該年度!$F$70),0),0)</f>
        <v>0</v>
      </c>
      <c r="J48" s="3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85"/>
      <c r="J49" s="3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96"/>
      <c r="J50" s="3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96"/>
      <c r="J51" s="3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96"/>
      <c r="J52" s="3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96"/>
      <c r="J53" s="3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96"/>
      <c r="J54" s="3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96"/>
      <c r="J55" s="3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96"/>
      <c r="J56" s="3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96"/>
      <c r="J57" s="3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90"/>
      <c r="J58" s="3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9"/>
      <c r="H59" s="55">
        <f>SUM(H60:H69)</f>
        <v>0</v>
      </c>
      <c r="I59" s="88">
        <f>IFERROR(ROUNDDOWN(H59*(1+一括契約【税込用】必要積算経費一覧表_当該年度!$F$70),0),0)</f>
        <v>0</v>
      </c>
      <c r="J59" s="3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3</v>
      </c>
      <c r="E60" s="173"/>
      <c r="F60" s="173"/>
      <c r="G60" s="178"/>
      <c r="H60" s="197"/>
      <c r="J60" s="3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96"/>
      <c r="J61" s="3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96"/>
      <c r="J62" s="3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96"/>
      <c r="J63" s="3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96"/>
      <c r="J64" s="3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96"/>
      <c r="J65" s="3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96"/>
      <c r="J66" s="3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96"/>
      <c r="J67" s="3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96"/>
      <c r="J68" s="3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90"/>
      <c r="J69" s="3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9"/>
      <c r="H70" s="55">
        <f>SUM(H71:H75)</f>
        <v>0</v>
      </c>
      <c r="I70" s="88">
        <f>IFERROR(ROUNDDOWN(H70*(1+一括契約【税込用】必要積算経費一覧表_当該年度!$F$70),0),0)</f>
        <v>0</v>
      </c>
      <c r="J70" s="3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85"/>
      <c r="J71" s="3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96"/>
      <c r="J72" s="3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96"/>
      <c r="J73" s="3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96"/>
      <c r="J74" s="3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90"/>
      <c r="J75" s="3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9"/>
      <c r="H76" s="55">
        <f>SUM(H77:H96)</f>
        <v>0</v>
      </c>
      <c r="I76" s="88">
        <f>IFERROR(ROUNDDOWN(H76*(1+一括契約【税込用】必要積算経費一覧表_当該年度!$F$70),0),0)</f>
        <v>0</v>
      </c>
      <c r="J76" s="3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85"/>
      <c r="J77" s="3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85"/>
      <c r="J78" s="3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85"/>
      <c r="J79" s="3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85"/>
      <c r="J80" s="3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85"/>
      <c r="J81" s="3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85"/>
      <c r="J82" s="3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85"/>
      <c r="J83" s="3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85"/>
      <c r="J84" s="3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85"/>
      <c r="J85" s="3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85"/>
      <c r="J86" s="3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85"/>
      <c r="J87" s="3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85"/>
      <c r="J88" s="3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85"/>
      <c r="J89" s="3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85"/>
      <c r="J90" s="3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85"/>
      <c r="J91" s="3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85"/>
      <c r="J92" s="3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96"/>
      <c r="J93" s="3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96"/>
      <c r="J94" s="3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96"/>
      <c r="J95" s="3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45"/>
      <c r="D96" s="170" t="s">
        <v>38</v>
      </c>
      <c r="E96" s="180"/>
      <c r="F96" s="180"/>
      <c r="G96" s="181"/>
      <c r="H96" s="193"/>
      <c r="J96" s="3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</sheetData>
  <sheetProtection algorithmName="SHA-512" hashValue="g/DERLnhHB0CPLEiLq272vpM7fHqs0sPwwH5bQD1h7ruvesV6CC1R8yjBW5vd/Fdo9qM4dfHRzXjbfrRAAzH9w==" saltValue="P1hiPRIB4XbpB3869R+ReQ==" spinCount="100000" sheet="1" formatCells="0" formatRows="0" insertRows="0"/>
  <protectedRanges>
    <protectedRange sqref="D22:H41 D43:H47 D49:H58 D60:H69 D71:H75 D77:H96" name="範囲1_1"/>
    <protectedRange sqref="K19:V96" name="範囲2_1"/>
  </protectedRanges>
  <mergeCells count="19">
    <mergeCell ref="C15:D15"/>
    <mergeCell ref="E15:I15"/>
    <mergeCell ref="C12:H12"/>
    <mergeCell ref="C13:D13"/>
    <mergeCell ref="E13:I13"/>
    <mergeCell ref="C14:D14"/>
    <mergeCell ref="E14:I14"/>
    <mergeCell ref="D76:G76"/>
    <mergeCell ref="E16:F16"/>
    <mergeCell ref="C17:D17"/>
    <mergeCell ref="E17:I17"/>
    <mergeCell ref="C18:G18"/>
    <mergeCell ref="H18:I18"/>
    <mergeCell ref="C20:G20"/>
    <mergeCell ref="D21:G21"/>
    <mergeCell ref="D42:G42"/>
    <mergeCell ref="D48:G48"/>
    <mergeCell ref="D59:G59"/>
    <mergeCell ref="D70:G70"/>
  </mergeCells>
  <phoneticPr fontId="2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8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E22" sqref="E22"/>
    </sheetView>
  </sheetViews>
  <sheetFormatPr defaultColWidth="10.625" defaultRowHeight="20.100000000000001" customHeight="1" x14ac:dyDescent="0.15"/>
  <cols>
    <col min="1" max="1" width="10.625" style="38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8" customWidth="1"/>
    <col min="7" max="7" width="28" style="38" customWidth="1"/>
    <col min="8" max="9" width="10.6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様式1-1-2（税込）（29-1)</v>
      </c>
    </row>
    <row r="2" spans="1:10" ht="13.5" x14ac:dyDescent="0.15">
      <c r="A2"/>
      <c r="C2" s="276" t="str">
        <f>'代表者_明細(Ⅰ物品費）'!C2</f>
        <v>［記入要領］</v>
      </c>
    </row>
    <row r="3" spans="1:10" ht="12" x14ac:dyDescent="0.15">
      <c r="C3" s="280" t="str">
        <f>'代表者_明細(Ⅰ物品費）'!C3</f>
        <v>１．水色地/黄色地のセル</v>
      </c>
    </row>
    <row r="4" spans="1:10" ht="12" x14ac:dyDescent="0.15">
      <c r="C4" s="276" t="str">
        <f>'代表者_明細(Ⅰ物品費）'!C4</f>
        <v>　　・水色地のセルのみ必要事項を記入してください。</v>
      </c>
    </row>
    <row r="5" spans="1:10" ht="12" x14ac:dyDescent="0.15">
      <c r="C5" s="277" t="str">
        <f>'代表者_明細(Ⅰ物品費）'!C5</f>
        <v>　　・文字入力が不要なセルは空欄にしておいてください。</v>
      </c>
    </row>
    <row r="6" spans="1:10" ht="12" x14ac:dyDescent="0.15">
      <c r="C6" s="276" t="str">
        <f>'代表者_明細(Ⅰ物品費）'!C6</f>
        <v>　　・金額欄は、0円を含めて整数で記入してください。（計算式および小数は記入しないでください。）</v>
      </c>
    </row>
    <row r="7" spans="1:10" ht="12" x14ac:dyDescent="0.15">
      <c r="C7" s="276" t="str">
        <f>'代表者_明細(Ⅰ物品費）'!C7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280" t="s">
        <v>257</v>
      </c>
    </row>
    <row r="9" spans="1:10" ht="12" x14ac:dyDescent="0.15">
      <c r="C9" s="276" t="s">
        <v>258</v>
      </c>
    </row>
    <row r="12" spans="1:10" ht="20.100000000000001" customHeight="1" x14ac:dyDescent="0.15">
      <c r="C12" s="426" t="s">
        <v>77</v>
      </c>
      <c r="D12" s="427"/>
      <c r="E12" s="427"/>
      <c r="F12" s="427"/>
      <c r="G12" s="427"/>
      <c r="H12" s="427"/>
    </row>
    <row r="13" spans="1:10" ht="20.100000000000001" customHeight="1" x14ac:dyDescent="0.15">
      <c r="C13" s="428" t="str">
        <f>一括契約【税込用】必要積算経費一覧表_当該年度!$C$14</f>
        <v>課題名：</v>
      </c>
      <c r="D13" s="428"/>
      <c r="E13" s="420" t="str">
        <f>IF(一括契約【税込用】必要積算経費一覧表_当該年度!$D$14&lt;&gt;0, 一括契約【税込用】必要積算経費一覧表_当該年度!$D$14," ")</f>
        <v>○○○○の研究開発</v>
      </c>
      <c r="F13" s="420"/>
      <c r="G13" s="420"/>
      <c r="H13" s="420"/>
      <c r="I13" s="60"/>
      <c r="J13" s="60"/>
    </row>
    <row r="14" spans="1:10" ht="39" customHeight="1" x14ac:dyDescent="0.15">
      <c r="C14" s="428" t="str">
        <f>一括契約【税込用】必要積算経費一覧表_当該年度!$C$15</f>
        <v>個別課題名：</v>
      </c>
      <c r="D14" s="428"/>
      <c r="E14" s="420" t="str">
        <f>IF(一括契約【税込用】必要積算経費一覧表_当該年度!$D$15&lt;&gt;0, 一括契約【税込用】必要積算経費一覧表_当該年度!$D$15," ")</f>
        <v>課題Ｘ　□□□□の研究開発</v>
      </c>
      <c r="F14" s="420"/>
      <c r="G14" s="420"/>
      <c r="H14" s="420"/>
      <c r="I14" s="60"/>
      <c r="J14" s="60"/>
    </row>
    <row r="15" spans="1:10" ht="27" customHeight="1" x14ac:dyDescent="0.15">
      <c r="C15" s="428" t="str">
        <f>一括契約【税込用】必要積算経費一覧表_当該年度!$C$16</f>
        <v>副題：</v>
      </c>
      <c r="D15" s="428"/>
      <c r="E15" s="420" t="str">
        <f>IF(一括契約【税込用】必要積算経費一覧表_当該年度!$D$16&lt;&gt;0, 一括契約【税込用】必要積算経費一覧表_当該年度!$D$16," ")</f>
        <v>△△△△の研究</v>
      </c>
      <c r="F15" s="420"/>
      <c r="G15" s="420"/>
      <c r="H15" s="420"/>
      <c r="I15" s="60"/>
      <c r="J15" s="60"/>
    </row>
    <row r="16" spans="1:10" ht="27" customHeight="1" x14ac:dyDescent="0.15">
      <c r="C16" s="238"/>
      <c r="D16" s="238" t="str">
        <f>一括契約【税込用】必要積算経費一覧表_当該年度!$B$18</f>
        <v>管理番号：</v>
      </c>
      <c r="E16" s="149" t="str">
        <f>IF(一括契約【税込用】必要積算経費一覧表_当該年度!$H$20&lt;&gt;0, 一括契約【税込用】必要積算経費一覧表_当該年度!$H$20," ")</f>
        <v xml:space="preserve"> </v>
      </c>
      <c r="F16" s="62"/>
      <c r="G16" s="62"/>
      <c r="H16" s="62"/>
      <c r="I16" s="60"/>
      <c r="J16" s="60"/>
    </row>
    <row r="17" spans="3:22" ht="27" customHeight="1" thickBot="1" x14ac:dyDescent="0.2">
      <c r="C17" s="444" t="str">
        <f>一括契約【税込用】必要積算経費一覧表_当該年度!$B$19</f>
        <v>代表研究者：</v>
      </c>
      <c r="D17" s="444"/>
      <c r="E17" s="421" t="str">
        <f>IF(一括契約【税込用】必要積算経費一覧表_当該年度!$F$20&lt;&gt;0, 一括契約【税込用】必要積算経費一覧表_当該年度!$F$20," ")</f>
        <v xml:space="preserve"> </v>
      </c>
      <c r="F17" s="421"/>
      <c r="G17" s="421"/>
      <c r="H17" s="421"/>
      <c r="I17" s="61"/>
      <c r="J17" s="138"/>
    </row>
    <row r="18" spans="3:22" ht="20.100000000000001" customHeight="1" x14ac:dyDescent="0.15">
      <c r="C18" s="434" t="s">
        <v>141</v>
      </c>
      <c r="D18" s="435"/>
      <c r="E18" s="435"/>
      <c r="F18" s="435"/>
      <c r="G18" s="436"/>
      <c r="H18" s="432" t="s">
        <v>138</v>
      </c>
      <c r="I18" s="430" t="s">
        <v>150</v>
      </c>
      <c r="J18" s="431"/>
      <c r="K18" s="424" t="s">
        <v>146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28" t="str">
        <f>'代表者_明細(Ⅰ物品費）'!$F$19</f>
        <v>研究開発項目</v>
      </c>
      <c r="G19" s="42" t="str">
        <f>'代表者_明細(Ⅰ物品費）'!$G$19</f>
        <v>実施内容等</v>
      </c>
      <c r="H19" s="433"/>
      <c r="I19" s="110" t="s">
        <v>151</v>
      </c>
      <c r="J19" s="111" t="s">
        <v>152</v>
      </c>
      <c r="K19" s="425"/>
      <c r="M19" s="198" t="s">
        <v>129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3:22" ht="20.100000000000001" customHeight="1" x14ac:dyDescent="0.15">
      <c r="C20" s="422" t="str">
        <f>一括契約【税込用】必要積算経費一覧表_当該年度!$C$54</f>
        <v>Ⅳ　その他</v>
      </c>
      <c r="D20" s="423"/>
      <c r="E20" s="423"/>
      <c r="F20" s="423"/>
      <c r="G20" s="44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3:22" ht="20.100000000000001" customHeight="1" thickBot="1" x14ac:dyDescent="0.2">
      <c r="C21" s="43"/>
      <c r="D21" s="417" t="str">
        <f>一括契約【税込用】必要積算経費一覧表_当該年度!$D$55</f>
        <v>１　外注費</v>
      </c>
      <c r="E21" s="418"/>
      <c r="F21" s="418"/>
      <c r="G21" s="419"/>
      <c r="H21" s="94">
        <f>SUM(H22:H41)</f>
        <v>0</v>
      </c>
      <c r="I21" s="94">
        <f>SUM(I22:I41)</f>
        <v>0</v>
      </c>
      <c r="J21" s="91">
        <f>IFERROR(ROUNDDOWN(I21*一括契約【税込用】必要積算経費一覧表_当該年度!$F$70,0),0)</f>
        <v>0</v>
      </c>
      <c r="K21" s="89">
        <f>H21+I21</f>
        <v>0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3:22" ht="20.100000000000001" customHeight="1" x14ac:dyDescent="0.15">
      <c r="C22" s="43"/>
      <c r="D22" s="157" t="s">
        <v>3</v>
      </c>
      <c r="E22" s="292"/>
      <c r="F22" s="281"/>
      <c r="G22" s="282"/>
      <c r="H22" s="169"/>
      <c r="I22" s="185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3:22" ht="20.100000000000001" customHeight="1" x14ac:dyDescent="0.15">
      <c r="C23" s="43"/>
      <c r="D23" s="159" t="s">
        <v>4</v>
      </c>
      <c r="E23" s="283"/>
      <c r="F23" s="283"/>
      <c r="G23" s="284"/>
      <c r="H23" s="162"/>
      <c r="I23" s="185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3:22" ht="20.100000000000001" customHeight="1" x14ac:dyDescent="0.15">
      <c r="C24" s="43"/>
      <c r="D24" s="159" t="s">
        <v>5</v>
      </c>
      <c r="E24" s="283"/>
      <c r="F24" s="283"/>
      <c r="G24" s="284"/>
      <c r="H24" s="162"/>
      <c r="I24" s="185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3:22" ht="20.100000000000001" customHeight="1" x14ac:dyDescent="0.15">
      <c r="C25" s="43"/>
      <c r="D25" s="159" t="s">
        <v>6</v>
      </c>
      <c r="E25" s="283"/>
      <c r="F25" s="283"/>
      <c r="G25" s="284"/>
      <c r="H25" s="162"/>
      <c r="I25" s="185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3:22" ht="20.100000000000001" customHeight="1" x14ac:dyDescent="0.15">
      <c r="C26" s="43"/>
      <c r="D26" s="159" t="s">
        <v>7</v>
      </c>
      <c r="E26" s="283"/>
      <c r="F26" s="283"/>
      <c r="G26" s="284"/>
      <c r="H26" s="162"/>
      <c r="I26" s="185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3:22" ht="20.100000000000001" customHeight="1" x14ac:dyDescent="0.15">
      <c r="C27" s="43"/>
      <c r="D27" s="159" t="s">
        <v>8</v>
      </c>
      <c r="E27" s="283"/>
      <c r="F27" s="283"/>
      <c r="G27" s="284"/>
      <c r="H27" s="162"/>
      <c r="I27" s="185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3:22" ht="20.100000000000001" customHeight="1" x14ac:dyDescent="0.15">
      <c r="C28" s="43"/>
      <c r="D28" s="159" t="s">
        <v>9</v>
      </c>
      <c r="E28" s="283"/>
      <c r="F28" s="283"/>
      <c r="G28" s="284"/>
      <c r="H28" s="162"/>
      <c r="I28" s="185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3:22" ht="20.100000000000001" customHeight="1" x14ac:dyDescent="0.15">
      <c r="C29" s="43"/>
      <c r="D29" s="159" t="s">
        <v>10</v>
      </c>
      <c r="E29" s="283"/>
      <c r="F29" s="283"/>
      <c r="G29" s="284"/>
      <c r="H29" s="162"/>
      <c r="I29" s="185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3:22" ht="20.100000000000001" customHeight="1" x14ac:dyDescent="0.15">
      <c r="C30" s="43"/>
      <c r="D30" s="159" t="s">
        <v>11</v>
      </c>
      <c r="E30" s="283"/>
      <c r="F30" s="283"/>
      <c r="G30" s="284"/>
      <c r="H30" s="162"/>
      <c r="I30" s="185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3:22" ht="20.100000000000001" customHeight="1" x14ac:dyDescent="0.15">
      <c r="C31" s="43"/>
      <c r="D31" s="159" t="s">
        <v>12</v>
      </c>
      <c r="E31" s="283"/>
      <c r="F31" s="283"/>
      <c r="G31" s="284"/>
      <c r="H31" s="162"/>
      <c r="I31" s="185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3:22" ht="20.100000000000001" customHeight="1" x14ac:dyDescent="0.15">
      <c r="C32" s="43"/>
      <c r="D32" s="159" t="s">
        <v>23</v>
      </c>
      <c r="E32" s="283"/>
      <c r="F32" s="283"/>
      <c r="G32" s="284"/>
      <c r="H32" s="162"/>
      <c r="I32" s="185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3:22" ht="20.100000000000001" customHeight="1" x14ac:dyDescent="0.15">
      <c r="C33" s="43"/>
      <c r="D33" s="159" t="s">
        <v>24</v>
      </c>
      <c r="E33" s="283"/>
      <c r="F33" s="283"/>
      <c r="G33" s="284"/>
      <c r="H33" s="162"/>
      <c r="I33" s="185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3:22" ht="20.100000000000001" customHeight="1" x14ac:dyDescent="0.15">
      <c r="C34" s="43"/>
      <c r="D34" s="159" t="s">
        <v>25</v>
      </c>
      <c r="E34" s="283"/>
      <c r="F34" s="283"/>
      <c r="G34" s="284"/>
      <c r="H34" s="162"/>
      <c r="I34" s="185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3:22" ht="20.100000000000001" customHeight="1" x14ac:dyDescent="0.15">
      <c r="C35" s="43"/>
      <c r="D35" s="159" t="s">
        <v>26</v>
      </c>
      <c r="E35" s="283"/>
      <c r="F35" s="283"/>
      <c r="G35" s="284"/>
      <c r="H35" s="162"/>
      <c r="I35" s="185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3:22" ht="20.100000000000001" customHeight="1" x14ac:dyDescent="0.15">
      <c r="C36" s="43"/>
      <c r="D36" s="159" t="s">
        <v>27</v>
      </c>
      <c r="E36" s="283"/>
      <c r="F36" s="283"/>
      <c r="G36" s="284"/>
      <c r="H36" s="162"/>
      <c r="I36" s="185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3:22" ht="20.100000000000001" customHeight="1" x14ac:dyDescent="0.15">
      <c r="C37" s="43"/>
      <c r="D37" s="159" t="s">
        <v>34</v>
      </c>
      <c r="E37" s="160"/>
      <c r="F37" s="160"/>
      <c r="G37" s="161"/>
      <c r="H37" s="162"/>
      <c r="I37" s="185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3:22" ht="20.100000000000001" customHeight="1" x14ac:dyDescent="0.15">
      <c r="C38" s="43"/>
      <c r="D38" s="159" t="s">
        <v>35</v>
      </c>
      <c r="E38" s="283"/>
      <c r="F38" s="283"/>
      <c r="G38" s="284"/>
      <c r="H38" s="162"/>
      <c r="I38" s="185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3:22" ht="20.100000000000001" customHeight="1" x14ac:dyDescent="0.15">
      <c r="C39" s="43"/>
      <c r="D39" s="159" t="s">
        <v>36</v>
      </c>
      <c r="E39" s="283"/>
      <c r="F39" s="283"/>
      <c r="G39" s="284"/>
      <c r="H39" s="162"/>
      <c r="I39" s="185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3:22" ht="20.100000000000001" customHeight="1" x14ac:dyDescent="0.15">
      <c r="C40" s="43"/>
      <c r="D40" s="159" t="s">
        <v>37</v>
      </c>
      <c r="E40" s="283"/>
      <c r="F40" s="293"/>
      <c r="G40" s="284"/>
      <c r="H40" s="162"/>
      <c r="I40" s="185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3:22" ht="20.100000000000001" customHeight="1" thickBot="1" x14ac:dyDescent="0.2">
      <c r="C41" s="43"/>
      <c r="D41" s="183" t="s">
        <v>38</v>
      </c>
      <c r="E41" s="294"/>
      <c r="F41" s="295"/>
      <c r="G41" s="296"/>
      <c r="H41" s="166"/>
      <c r="I41" s="186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3:22" ht="20.100000000000001" customHeight="1" thickBot="1" x14ac:dyDescent="0.2">
      <c r="C42" s="43"/>
      <c r="D42" s="417" t="str">
        <f>一括契約【税込用】必要積算経費一覧表_当該年度!$D$56</f>
        <v>２　印刷製本費</v>
      </c>
      <c r="E42" s="437"/>
      <c r="F42" s="437"/>
      <c r="G42" s="438"/>
      <c r="H42" s="94">
        <f>SUM(H43:H47)</f>
        <v>0</v>
      </c>
      <c r="I42" s="98">
        <f>SUM(I43:I47)</f>
        <v>0</v>
      </c>
      <c r="J42" s="88">
        <f>IFERROR(ROUNDDOWN(I42*一括契約【税込用】必要積算経費一覧表_当該年度!$F$70,0),0)</f>
        <v>0</v>
      </c>
      <c r="K42" s="88">
        <f>H42+I42</f>
        <v>0</v>
      </c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3:22" ht="20.100000000000001" customHeight="1" x14ac:dyDescent="0.15">
      <c r="C43" s="43"/>
      <c r="D43" s="157" t="s">
        <v>3</v>
      </c>
      <c r="E43" s="297"/>
      <c r="F43" s="298"/>
      <c r="G43" s="282"/>
      <c r="H43" s="169"/>
      <c r="I43" s="185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3:22" ht="20.100000000000001" customHeight="1" x14ac:dyDescent="0.15">
      <c r="C44" s="43"/>
      <c r="D44" s="159" t="s">
        <v>4</v>
      </c>
      <c r="E44" s="283"/>
      <c r="F44" s="293"/>
      <c r="G44" s="284"/>
      <c r="H44" s="162"/>
      <c r="I44" s="185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3:22" ht="20.100000000000001" customHeight="1" x14ac:dyDescent="0.15">
      <c r="C45" s="43"/>
      <c r="D45" s="159" t="s">
        <v>5</v>
      </c>
      <c r="E45" s="283"/>
      <c r="F45" s="293"/>
      <c r="G45" s="284"/>
      <c r="H45" s="162"/>
      <c r="I45" s="185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3:22" ht="20.100000000000001" customHeight="1" x14ac:dyDescent="0.15">
      <c r="C46" s="43"/>
      <c r="D46" s="159" t="s">
        <v>6</v>
      </c>
      <c r="E46" s="283"/>
      <c r="F46" s="293"/>
      <c r="G46" s="284"/>
      <c r="H46" s="162"/>
      <c r="I46" s="185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3:22" ht="20.100000000000001" customHeight="1" thickBot="1" x14ac:dyDescent="0.2">
      <c r="C47" s="43"/>
      <c r="D47" s="183" t="s">
        <v>7</v>
      </c>
      <c r="E47" s="294"/>
      <c r="F47" s="295"/>
      <c r="G47" s="296"/>
      <c r="H47" s="166"/>
      <c r="I47" s="186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3:22" ht="20.100000000000001" customHeight="1" thickBot="1" x14ac:dyDescent="0.2">
      <c r="C48" s="43"/>
      <c r="D48" s="442" t="str">
        <f>一括契約【税込用】必要積算経費一覧表_当該年度!$D$57</f>
        <v>３　会議費</v>
      </c>
      <c r="E48" s="443"/>
      <c r="F48" s="443"/>
      <c r="G48" s="447"/>
      <c r="H48" s="94">
        <f>SUM(H49:H58)</f>
        <v>0</v>
      </c>
      <c r="I48" s="98">
        <f>SUM(I49:I58)</f>
        <v>0</v>
      </c>
      <c r="J48" s="88">
        <f>IFERROR(ROUNDDOWN(I48*一括契約【税込用】必要積算経費一覧表_当該年度!$F$70,0),0)</f>
        <v>0</v>
      </c>
      <c r="K48" s="88">
        <f>H48+I48</f>
        <v>0</v>
      </c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3:22" ht="20.100000000000001" customHeight="1" x14ac:dyDescent="0.15">
      <c r="C49" s="43"/>
      <c r="D49" s="157" t="s">
        <v>3</v>
      </c>
      <c r="E49" s="297"/>
      <c r="F49" s="298"/>
      <c r="G49" s="282"/>
      <c r="H49" s="169"/>
      <c r="I49" s="185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3:22" ht="20.100000000000001" customHeight="1" x14ac:dyDescent="0.15">
      <c r="C50" s="43"/>
      <c r="D50" s="159" t="s">
        <v>4</v>
      </c>
      <c r="E50" s="283"/>
      <c r="F50" s="293"/>
      <c r="G50" s="284"/>
      <c r="H50" s="162"/>
      <c r="I50" s="185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ht="20.100000000000001" customHeight="1" x14ac:dyDescent="0.15">
      <c r="C51" s="43"/>
      <c r="D51" s="159" t="s">
        <v>5</v>
      </c>
      <c r="E51" s="283"/>
      <c r="F51" s="293"/>
      <c r="G51" s="284"/>
      <c r="H51" s="162"/>
      <c r="I51" s="185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3:22" ht="20.100000000000001" customHeight="1" x14ac:dyDescent="0.15">
      <c r="C52" s="43"/>
      <c r="D52" s="159" t="s">
        <v>6</v>
      </c>
      <c r="E52" s="283"/>
      <c r="F52" s="293"/>
      <c r="G52" s="284"/>
      <c r="H52" s="162"/>
      <c r="I52" s="185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spans="3:22" ht="20.100000000000001" customHeight="1" x14ac:dyDescent="0.15">
      <c r="C53" s="43"/>
      <c r="D53" s="159" t="s">
        <v>7</v>
      </c>
      <c r="E53" s="283"/>
      <c r="F53" s="293"/>
      <c r="G53" s="284"/>
      <c r="H53" s="162"/>
      <c r="I53" s="185"/>
      <c r="M53" s="198"/>
      <c r="N53" s="198"/>
      <c r="O53" s="198"/>
      <c r="P53" s="198"/>
      <c r="Q53" s="198"/>
      <c r="R53" s="198"/>
      <c r="S53" s="198"/>
      <c r="T53" s="198"/>
      <c r="U53" s="198"/>
      <c r="V53" s="198"/>
    </row>
    <row r="54" spans="3:22" ht="20.100000000000001" customHeight="1" x14ac:dyDescent="0.15">
      <c r="C54" s="43"/>
      <c r="D54" s="159" t="s">
        <v>8</v>
      </c>
      <c r="E54" s="283"/>
      <c r="F54" s="293"/>
      <c r="G54" s="284"/>
      <c r="H54" s="162"/>
      <c r="I54" s="185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ht="20.100000000000001" customHeight="1" x14ac:dyDescent="0.15">
      <c r="C55" s="43"/>
      <c r="D55" s="159" t="s">
        <v>9</v>
      </c>
      <c r="E55" s="283"/>
      <c r="F55" s="293"/>
      <c r="G55" s="284"/>
      <c r="H55" s="162"/>
      <c r="I55" s="185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3:22" ht="20.100000000000001" customHeight="1" x14ac:dyDescent="0.15">
      <c r="C56" s="43"/>
      <c r="D56" s="159" t="s">
        <v>10</v>
      </c>
      <c r="E56" s="283"/>
      <c r="F56" s="293"/>
      <c r="G56" s="284"/>
      <c r="H56" s="162"/>
      <c r="I56" s="185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3:22" ht="20.100000000000001" customHeight="1" x14ac:dyDescent="0.15">
      <c r="C57" s="43"/>
      <c r="D57" s="159" t="s">
        <v>11</v>
      </c>
      <c r="E57" s="283"/>
      <c r="F57" s="293"/>
      <c r="G57" s="284"/>
      <c r="H57" s="162"/>
      <c r="I57" s="185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spans="3:22" ht="20.100000000000001" customHeight="1" thickBot="1" x14ac:dyDescent="0.2">
      <c r="C58" s="44"/>
      <c r="D58" s="165" t="s">
        <v>12</v>
      </c>
      <c r="E58" s="175"/>
      <c r="F58" s="175"/>
      <c r="G58" s="176"/>
      <c r="H58" s="189"/>
      <c r="I58" s="190"/>
      <c r="M58" s="198"/>
      <c r="N58" s="198"/>
      <c r="O58" s="198"/>
      <c r="P58" s="198"/>
      <c r="Q58" s="198"/>
      <c r="R58" s="198"/>
      <c r="S58" s="198"/>
      <c r="T58" s="198"/>
      <c r="U58" s="198"/>
      <c r="V58" s="198"/>
    </row>
    <row r="59" spans="3:22" ht="20.100000000000001" customHeight="1" thickBot="1" x14ac:dyDescent="0.2">
      <c r="C59" s="43"/>
      <c r="D59" s="417" t="str">
        <f>一括契約【税込用】必要積算経費一覧表_当該年度!$D$58</f>
        <v>４　通信運搬費</v>
      </c>
      <c r="E59" s="418"/>
      <c r="F59" s="418"/>
      <c r="G59" s="419"/>
      <c r="H59" s="94">
        <f>SUM(H60:H69)</f>
        <v>0</v>
      </c>
      <c r="I59" s="98">
        <f>SUM(I60:I69)</f>
        <v>0</v>
      </c>
      <c r="J59" s="88">
        <f>IFERROR(ROUNDDOWN(I59*一括契約【税込用】必要積算経費一覧表_当該年度!$F$70,0),0)</f>
        <v>0</v>
      </c>
      <c r="K59" s="88">
        <f>H59+I59</f>
        <v>0</v>
      </c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spans="3:22" ht="20.100000000000001" customHeight="1" x14ac:dyDescent="0.15">
      <c r="C60" s="43"/>
      <c r="D60" s="177" t="s">
        <v>184</v>
      </c>
      <c r="E60" s="173"/>
      <c r="F60" s="173"/>
      <c r="G60" s="178"/>
      <c r="H60" s="169"/>
      <c r="I60" s="185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3:22" ht="20.100000000000001" customHeight="1" x14ac:dyDescent="0.15">
      <c r="C61" s="43"/>
      <c r="D61" s="159" t="s">
        <v>4</v>
      </c>
      <c r="E61" s="160"/>
      <c r="F61" s="174"/>
      <c r="G61" s="163"/>
      <c r="H61" s="162"/>
      <c r="I61" s="185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3:22" ht="20.100000000000001" customHeight="1" x14ac:dyDescent="0.15">
      <c r="C62" s="43"/>
      <c r="D62" s="159" t="s">
        <v>5</v>
      </c>
      <c r="E62" s="174"/>
      <c r="F62" s="174"/>
      <c r="G62" s="163"/>
      <c r="H62" s="162"/>
      <c r="I62" s="185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spans="3:22" ht="20.100000000000001" customHeight="1" x14ac:dyDescent="0.15">
      <c r="C63" s="43"/>
      <c r="D63" s="159" t="s">
        <v>6</v>
      </c>
      <c r="E63" s="174"/>
      <c r="F63" s="174"/>
      <c r="G63" s="163"/>
      <c r="H63" s="162"/>
      <c r="I63" s="185"/>
      <c r="M63" s="198"/>
      <c r="N63" s="198"/>
      <c r="O63" s="198"/>
      <c r="P63" s="198"/>
      <c r="Q63" s="198"/>
      <c r="R63" s="198"/>
      <c r="S63" s="198"/>
      <c r="T63" s="198"/>
      <c r="U63" s="198"/>
      <c r="V63" s="198"/>
    </row>
    <row r="64" spans="3:22" ht="20.100000000000001" customHeight="1" x14ac:dyDescent="0.15">
      <c r="C64" s="43"/>
      <c r="D64" s="159" t="s">
        <v>7</v>
      </c>
      <c r="E64" s="174"/>
      <c r="F64" s="174"/>
      <c r="G64" s="163"/>
      <c r="H64" s="162"/>
      <c r="I64" s="185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spans="3:22" ht="20.100000000000001" customHeight="1" x14ac:dyDescent="0.15">
      <c r="C65" s="43"/>
      <c r="D65" s="159" t="s">
        <v>8</v>
      </c>
      <c r="E65" s="174"/>
      <c r="F65" s="174"/>
      <c r="G65" s="163"/>
      <c r="H65" s="162"/>
      <c r="I65" s="185"/>
      <c r="M65" s="198"/>
      <c r="N65" s="198"/>
      <c r="O65" s="198"/>
      <c r="P65" s="198"/>
      <c r="Q65" s="198"/>
      <c r="R65" s="198"/>
      <c r="S65" s="198"/>
      <c r="T65" s="198"/>
      <c r="U65" s="198"/>
      <c r="V65" s="198"/>
    </row>
    <row r="66" spans="3:22" ht="20.100000000000001" customHeight="1" x14ac:dyDescent="0.15">
      <c r="C66" s="43"/>
      <c r="D66" s="159" t="s">
        <v>9</v>
      </c>
      <c r="E66" s="174"/>
      <c r="F66" s="174"/>
      <c r="G66" s="163"/>
      <c r="H66" s="162"/>
      <c r="I66" s="185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3:22" ht="20.100000000000001" customHeight="1" x14ac:dyDescent="0.15">
      <c r="C67" s="43"/>
      <c r="D67" s="159" t="s">
        <v>10</v>
      </c>
      <c r="E67" s="174"/>
      <c r="F67" s="174"/>
      <c r="G67" s="163"/>
      <c r="H67" s="162"/>
      <c r="I67" s="185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8" spans="3:22" ht="20.100000000000001" customHeight="1" x14ac:dyDescent="0.15">
      <c r="C68" s="43"/>
      <c r="D68" s="159" t="s">
        <v>11</v>
      </c>
      <c r="E68" s="174"/>
      <c r="F68" s="174"/>
      <c r="G68" s="179"/>
      <c r="H68" s="162"/>
      <c r="I68" s="185"/>
      <c r="M68" s="198"/>
      <c r="N68" s="198"/>
      <c r="O68" s="198"/>
      <c r="P68" s="198"/>
      <c r="Q68" s="198"/>
      <c r="R68" s="198"/>
      <c r="S68" s="198"/>
      <c r="T68" s="198"/>
      <c r="U68" s="198"/>
      <c r="V68" s="198"/>
    </row>
    <row r="69" spans="3:22" ht="20.100000000000001" customHeight="1" thickBot="1" x14ac:dyDescent="0.2">
      <c r="C69" s="44"/>
      <c r="D69" s="165" t="s">
        <v>12</v>
      </c>
      <c r="E69" s="175"/>
      <c r="F69" s="175"/>
      <c r="G69" s="191"/>
      <c r="H69" s="166"/>
      <c r="I69" s="186"/>
      <c r="M69" s="198"/>
      <c r="N69" s="198"/>
      <c r="O69" s="198"/>
      <c r="P69" s="198"/>
      <c r="Q69" s="198"/>
      <c r="R69" s="198"/>
      <c r="S69" s="198"/>
      <c r="T69" s="198"/>
      <c r="U69" s="198"/>
      <c r="V69" s="198"/>
    </row>
    <row r="70" spans="3:22" ht="20.100000000000001" customHeight="1" thickBot="1" x14ac:dyDescent="0.2">
      <c r="C70" s="43"/>
      <c r="D70" s="417" t="str">
        <f>一括契約【税込用】必要積算経費一覧表_当該年度!$D$59</f>
        <v>５　光熱水料</v>
      </c>
      <c r="E70" s="418"/>
      <c r="F70" s="418"/>
      <c r="G70" s="419"/>
      <c r="H70" s="94">
        <f>SUM(H71:H75)</f>
        <v>0</v>
      </c>
      <c r="I70" s="98">
        <f>SUM(I71:I75)</f>
        <v>0</v>
      </c>
      <c r="J70" s="88">
        <f>IFERROR(ROUNDDOWN(I70*一括契約【税込用】必要積算経費一覧表_当該年度!$F$70,0),0)</f>
        <v>0</v>
      </c>
      <c r="K70" s="88">
        <f>H70+I70</f>
        <v>0</v>
      </c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3:22" ht="20.100000000000001" customHeight="1" x14ac:dyDescent="0.15">
      <c r="C71" s="43"/>
      <c r="D71" s="157" t="s">
        <v>3</v>
      </c>
      <c r="E71" s="173"/>
      <c r="F71" s="173"/>
      <c r="G71" s="235"/>
      <c r="H71" s="169"/>
      <c r="I71" s="185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3:22" ht="20.100000000000001" customHeight="1" x14ac:dyDescent="0.15">
      <c r="C72" s="43"/>
      <c r="D72" s="159" t="s">
        <v>4</v>
      </c>
      <c r="E72" s="174"/>
      <c r="F72" s="174"/>
      <c r="G72" s="179"/>
      <c r="H72" s="162"/>
      <c r="I72" s="185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3:22" ht="20.100000000000001" customHeight="1" x14ac:dyDescent="0.15">
      <c r="C73" s="43"/>
      <c r="D73" s="159" t="s">
        <v>5</v>
      </c>
      <c r="E73" s="174"/>
      <c r="F73" s="174"/>
      <c r="G73" s="179"/>
      <c r="H73" s="162"/>
      <c r="I73" s="185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3:22" ht="20.100000000000001" customHeight="1" x14ac:dyDescent="0.15">
      <c r="C74" s="43"/>
      <c r="D74" s="159" t="s">
        <v>6</v>
      </c>
      <c r="E74" s="174"/>
      <c r="F74" s="174"/>
      <c r="G74" s="179"/>
      <c r="H74" s="162"/>
      <c r="I74" s="185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3:22" ht="20.100000000000001" customHeight="1" thickBot="1" x14ac:dyDescent="0.2">
      <c r="C75" s="43"/>
      <c r="D75" s="165" t="s">
        <v>7</v>
      </c>
      <c r="E75" s="175"/>
      <c r="F75" s="175"/>
      <c r="G75" s="191"/>
      <c r="H75" s="166"/>
      <c r="I75" s="185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3:22" ht="20.100000000000001" customHeight="1" thickBot="1" x14ac:dyDescent="0.2">
      <c r="C76" s="43"/>
      <c r="D76" s="417" t="str">
        <f>一括契約【税込用】必要積算経費一覧表_当該年度!$D$60</f>
        <v>６　その他(諸経費）</v>
      </c>
      <c r="E76" s="418"/>
      <c r="F76" s="418"/>
      <c r="G76" s="419"/>
      <c r="H76" s="94">
        <f>SUM(H77:H96)</f>
        <v>0</v>
      </c>
      <c r="I76" s="98">
        <f>SUM(I77:I96)</f>
        <v>0</v>
      </c>
      <c r="J76" s="88">
        <f>IFERROR(ROUNDDOWN(I76*一括契約【税込用】必要積算経費一覧表_当該年度!$F$70,0),0)</f>
        <v>0</v>
      </c>
      <c r="K76" s="88">
        <f>H76+I76</f>
        <v>0</v>
      </c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3:22" ht="20.100000000000001" customHeight="1" x14ac:dyDescent="0.15">
      <c r="C77" s="43"/>
      <c r="D77" s="157" t="s">
        <v>3</v>
      </c>
      <c r="E77" s="188"/>
      <c r="F77" s="187"/>
      <c r="G77" s="168"/>
      <c r="H77" s="169"/>
      <c r="I77" s="164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3:22" ht="20.100000000000001" customHeight="1" x14ac:dyDescent="0.15">
      <c r="C78" s="43"/>
      <c r="D78" s="157" t="s">
        <v>4</v>
      </c>
      <c r="E78" s="188"/>
      <c r="F78" s="188"/>
      <c r="G78" s="235"/>
      <c r="H78" s="169"/>
      <c r="I78" s="164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3:22" ht="20.100000000000001" customHeight="1" x14ac:dyDescent="0.15">
      <c r="C79" s="43"/>
      <c r="D79" s="157" t="s">
        <v>5</v>
      </c>
      <c r="E79" s="188"/>
      <c r="F79" s="188"/>
      <c r="G79" s="235"/>
      <c r="H79" s="169"/>
      <c r="I79" s="164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3:22" ht="20.100000000000001" customHeight="1" x14ac:dyDescent="0.15">
      <c r="C80" s="43"/>
      <c r="D80" s="157" t="s">
        <v>6</v>
      </c>
      <c r="E80" s="188"/>
      <c r="F80" s="188"/>
      <c r="G80" s="235"/>
      <c r="H80" s="169"/>
      <c r="I80" s="164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3:22" ht="20.100000000000001" customHeight="1" x14ac:dyDescent="0.15">
      <c r="C81" s="43"/>
      <c r="D81" s="157" t="s">
        <v>7</v>
      </c>
      <c r="E81" s="188"/>
      <c r="F81" s="188"/>
      <c r="G81" s="235"/>
      <c r="H81" s="169"/>
      <c r="I81" s="164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3:22" ht="20.100000000000001" customHeight="1" x14ac:dyDescent="0.15">
      <c r="C82" s="43"/>
      <c r="D82" s="157" t="s">
        <v>8</v>
      </c>
      <c r="E82" s="188"/>
      <c r="F82" s="188"/>
      <c r="G82" s="235"/>
      <c r="H82" s="169"/>
      <c r="I82" s="164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3:22" ht="20.100000000000001" customHeight="1" x14ac:dyDescent="0.15">
      <c r="C83" s="43"/>
      <c r="D83" s="157" t="s">
        <v>9</v>
      </c>
      <c r="E83" s="188"/>
      <c r="F83" s="188"/>
      <c r="G83" s="235"/>
      <c r="H83" s="169"/>
      <c r="I83" s="164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3:22" ht="20.100000000000001" customHeight="1" x14ac:dyDescent="0.15">
      <c r="C84" s="43"/>
      <c r="D84" s="157" t="s">
        <v>10</v>
      </c>
      <c r="E84" s="188"/>
      <c r="F84" s="188"/>
      <c r="G84" s="235"/>
      <c r="H84" s="169"/>
      <c r="I84" s="164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3:22" ht="20.100000000000001" customHeight="1" x14ac:dyDescent="0.15">
      <c r="C85" s="43"/>
      <c r="D85" s="157" t="s">
        <v>11</v>
      </c>
      <c r="E85" s="188"/>
      <c r="F85" s="188"/>
      <c r="G85" s="235"/>
      <c r="H85" s="169"/>
      <c r="I85" s="164"/>
      <c r="M85" s="198"/>
      <c r="N85" s="198"/>
      <c r="O85" s="198"/>
      <c r="P85" s="198"/>
      <c r="Q85" s="198"/>
      <c r="R85" s="198"/>
      <c r="S85" s="198"/>
      <c r="T85" s="198"/>
      <c r="U85" s="198"/>
      <c r="V85" s="198"/>
    </row>
    <row r="86" spans="3:22" ht="20.100000000000001" customHeight="1" x14ac:dyDescent="0.15">
      <c r="C86" s="43"/>
      <c r="D86" s="157" t="s">
        <v>12</v>
      </c>
      <c r="E86" s="188"/>
      <c r="F86" s="188"/>
      <c r="G86" s="235"/>
      <c r="H86" s="169"/>
      <c r="I86" s="164"/>
      <c r="M86" s="198"/>
      <c r="N86" s="198"/>
      <c r="O86" s="198"/>
      <c r="P86" s="198"/>
      <c r="Q86" s="198"/>
      <c r="R86" s="198"/>
      <c r="S86" s="198"/>
      <c r="T86" s="198"/>
      <c r="U86" s="198"/>
      <c r="V86" s="198"/>
    </row>
    <row r="87" spans="3:22" ht="20.100000000000001" customHeight="1" x14ac:dyDescent="0.15">
      <c r="C87" s="43"/>
      <c r="D87" s="157" t="s">
        <v>23</v>
      </c>
      <c r="E87" s="188"/>
      <c r="F87" s="188"/>
      <c r="G87" s="235"/>
      <c r="H87" s="169"/>
      <c r="I87" s="164"/>
      <c r="M87" s="198"/>
      <c r="N87" s="198"/>
      <c r="O87" s="198"/>
      <c r="P87" s="198"/>
      <c r="Q87" s="198"/>
      <c r="R87" s="198"/>
      <c r="S87" s="198"/>
      <c r="T87" s="198"/>
      <c r="U87" s="198"/>
      <c r="V87" s="198"/>
    </row>
    <row r="88" spans="3:22" ht="20.100000000000001" customHeight="1" x14ac:dyDescent="0.15">
      <c r="C88" s="43"/>
      <c r="D88" s="157" t="s">
        <v>24</v>
      </c>
      <c r="E88" s="188"/>
      <c r="F88" s="188"/>
      <c r="G88" s="235"/>
      <c r="H88" s="169"/>
      <c r="I88" s="164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spans="3:22" ht="20.100000000000001" customHeight="1" x14ac:dyDescent="0.15">
      <c r="C89" s="43"/>
      <c r="D89" s="157" t="s">
        <v>25</v>
      </c>
      <c r="E89" s="188"/>
      <c r="F89" s="188"/>
      <c r="G89" s="235"/>
      <c r="H89" s="169"/>
      <c r="I89" s="164"/>
      <c r="M89" s="198"/>
      <c r="N89" s="198"/>
      <c r="O89" s="198"/>
      <c r="P89" s="198"/>
      <c r="Q89" s="198"/>
      <c r="R89" s="198"/>
      <c r="S89" s="198"/>
      <c r="T89" s="198"/>
      <c r="U89" s="198"/>
      <c r="V89" s="198"/>
    </row>
    <row r="90" spans="3:22" ht="20.100000000000001" customHeight="1" x14ac:dyDescent="0.15">
      <c r="C90" s="43"/>
      <c r="D90" s="157" t="s">
        <v>26</v>
      </c>
      <c r="E90" s="188"/>
      <c r="F90" s="188"/>
      <c r="G90" s="235"/>
      <c r="H90" s="169"/>
      <c r="I90" s="164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3:22" ht="20.100000000000001" customHeight="1" x14ac:dyDescent="0.15">
      <c r="C91" s="43"/>
      <c r="D91" s="157" t="s">
        <v>27</v>
      </c>
      <c r="E91" s="188"/>
      <c r="F91" s="188"/>
      <c r="G91" s="235"/>
      <c r="H91" s="169"/>
      <c r="I91" s="164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3:22" ht="20.100000000000001" customHeight="1" x14ac:dyDescent="0.15">
      <c r="C92" s="43"/>
      <c r="D92" s="157" t="s">
        <v>34</v>
      </c>
      <c r="E92" s="188"/>
      <c r="F92" s="188"/>
      <c r="G92" s="235"/>
      <c r="H92" s="169"/>
      <c r="I92" s="164"/>
      <c r="M92" s="198"/>
      <c r="N92" s="198"/>
      <c r="O92" s="198"/>
      <c r="P92" s="198"/>
      <c r="Q92" s="198"/>
      <c r="R92" s="198"/>
      <c r="S92" s="198"/>
      <c r="T92" s="198"/>
      <c r="U92" s="198"/>
      <c r="V92" s="198"/>
    </row>
    <row r="93" spans="3:22" ht="20.100000000000001" customHeight="1" x14ac:dyDescent="0.15">
      <c r="C93" s="43"/>
      <c r="D93" s="159" t="s">
        <v>35</v>
      </c>
      <c r="E93" s="174"/>
      <c r="F93" s="174"/>
      <c r="G93" s="179"/>
      <c r="H93" s="162"/>
      <c r="I93" s="164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spans="3:22" ht="20.100000000000001" customHeight="1" x14ac:dyDescent="0.15">
      <c r="C94" s="43"/>
      <c r="D94" s="159" t="s">
        <v>36</v>
      </c>
      <c r="E94" s="174"/>
      <c r="F94" s="174"/>
      <c r="G94" s="179"/>
      <c r="H94" s="162"/>
      <c r="I94" s="164"/>
      <c r="M94" s="198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3:22" ht="20.100000000000001" customHeight="1" x14ac:dyDescent="0.15">
      <c r="C95" s="43"/>
      <c r="D95" s="159" t="s">
        <v>37</v>
      </c>
      <c r="E95" s="174"/>
      <c r="F95" s="174"/>
      <c r="G95" s="179"/>
      <c r="H95" s="162"/>
      <c r="I95" s="164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3:22" ht="20.100000000000001" customHeight="1" thickBot="1" x14ac:dyDescent="0.2">
      <c r="C96" s="44"/>
      <c r="D96" s="165" t="s">
        <v>38</v>
      </c>
      <c r="E96" s="175"/>
      <c r="F96" s="175"/>
      <c r="G96" s="191"/>
      <c r="H96" s="189"/>
      <c r="I96" s="194"/>
      <c r="M96" s="198"/>
      <c r="N96" s="198"/>
      <c r="O96" s="198"/>
      <c r="P96" s="198"/>
      <c r="Q96" s="198"/>
      <c r="R96" s="198"/>
      <c r="S96" s="198"/>
      <c r="T96" s="198"/>
      <c r="U96" s="198"/>
      <c r="V96" s="198"/>
    </row>
    <row r="97" spans="3:11" ht="20.100000000000001" customHeight="1" thickBot="1" x14ac:dyDescent="0.2">
      <c r="C97" s="47"/>
      <c r="D97" s="445" t="str">
        <f>一括契約【税込用】必要積算経費一覧表_当該年度!$D$61</f>
        <v>７　消費税相当額</v>
      </c>
      <c r="E97" s="446"/>
      <c r="F97" s="446"/>
      <c r="G97" s="446"/>
      <c r="H97" s="104"/>
      <c r="I97" s="105"/>
      <c r="J97" s="95">
        <f>'税込者１_明細（Ⅰ物品費）'!$J$20+'税込者１_明細（Ⅱ人件費・謝金）'!$J$20+'税込者１_明細（Ⅲ旅費）'!$J$20+$J$20</f>
        <v>0</v>
      </c>
      <c r="K97" s="95">
        <f>J97</f>
        <v>0</v>
      </c>
    </row>
    <row r="98" spans="3:11" ht="20.100000000000001" customHeight="1" x14ac:dyDescent="0.15">
      <c r="D98" s="46"/>
    </row>
  </sheetData>
  <sheetProtection algorithmName="SHA-512" hashValue="smETQiJ/TfwZeI7QrIyvT7mCa0oI7m5aUx9LXCMUL2jLDjVa3fwXwE9wG8OM5glgC0XawLfFN9Vivo39W1Tj5g==" saltValue="7dlxwWLQzGai+UyMfgT/UA==" spinCount="100000" sheet="1" formatCells="0" formatRows="0" insertRows="0"/>
  <protectedRanges>
    <protectedRange sqref="M19:V96" name="範囲2"/>
    <protectedRange sqref="D22:I41 D43:I47 D49:I58 D60:I69 D71:I75 D77:I96" name="範囲1"/>
  </protectedRanges>
  <mergeCells count="21">
    <mergeCell ref="K18:K19"/>
    <mergeCell ref="C12:H12"/>
    <mergeCell ref="C15:D15"/>
    <mergeCell ref="C17:D17"/>
    <mergeCell ref="C14:D14"/>
    <mergeCell ref="I18:J18"/>
    <mergeCell ref="C20:G20"/>
    <mergeCell ref="E15:H15"/>
    <mergeCell ref="E17:H17"/>
    <mergeCell ref="C13:D13"/>
    <mergeCell ref="E13:H13"/>
    <mergeCell ref="H18:H19"/>
    <mergeCell ref="C18:G18"/>
    <mergeCell ref="E14:H14"/>
    <mergeCell ref="D21:G21"/>
    <mergeCell ref="D97:G97"/>
    <mergeCell ref="D42:G42"/>
    <mergeCell ref="D48:G48"/>
    <mergeCell ref="D59:G59"/>
    <mergeCell ref="D70:G70"/>
    <mergeCell ref="D76:G76"/>
  </mergeCells>
  <phoneticPr fontId="5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&amp;L(29-1)
様式１－１－２別紙１&amp;R年度別実施計画書　別紙１</oddHeader>
    <oddFooter>&amp;C&amp;P／&amp;N</oddFooter>
  </headerFooter>
  <rowBreaks count="1" manualBreakCount="1">
    <brk id="58" min="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85</vt:i4>
      </vt:variant>
      <vt:variant>
        <vt:lpstr>名前付き一覧</vt:lpstr>
      </vt:variant>
      <vt:variant>
        <vt:i4>169</vt:i4>
      </vt:variant>
    </vt:vector>
  </HeadingPairs>
  <TitlesOfParts>
    <vt:vector size="254" baseType="lpstr">
      <vt:lpstr>一括契約【税込用】必要積算経費一覧表_当該年度</vt:lpstr>
      <vt:lpstr>代表者_明細(Ⅰ物品費）</vt:lpstr>
      <vt:lpstr>代表者_明細（Ⅱ人件費・謝金）</vt:lpstr>
      <vt:lpstr>代表者_明細（Ⅲ旅費）</vt:lpstr>
      <vt:lpstr>代表者_明細（Ⅳその他）</vt:lpstr>
      <vt:lpstr>税込者１_明細（Ⅰ物品費）</vt:lpstr>
      <vt:lpstr>税込者１_明細（Ⅱ人件費・謝金）</vt:lpstr>
      <vt:lpstr>税込者１_明細（Ⅲ旅費）</vt:lpstr>
      <vt:lpstr>税込者１_明細（Ⅳその他）</vt:lpstr>
      <vt:lpstr>税込者２_明細（Ⅰ物品費）</vt:lpstr>
      <vt:lpstr>税込者２_明細（Ⅱ人件費・謝金）</vt:lpstr>
      <vt:lpstr>税込者２_明細（Ⅲ旅費）</vt:lpstr>
      <vt:lpstr>税込者２_明細（Ⅳその他）</vt:lpstr>
      <vt:lpstr>税込者３_明細（Ⅰ物品費）</vt:lpstr>
      <vt:lpstr>税込者３_明細（Ⅱ人件費・謝金）</vt:lpstr>
      <vt:lpstr>税込者３_明細（Ⅲ旅費）</vt:lpstr>
      <vt:lpstr>税込者３_明細（Ⅳその他）</vt:lpstr>
      <vt:lpstr>税込者４_明細（Ⅰ物品費）</vt:lpstr>
      <vt:lpstr>税込者４_明細（Ⅱ人件費・謝金）</vt:lpstr>
      <vt:lpstr>税込者４_明細（Ⅲ旅費）</vt:lpstr>
      <vt:lpstr>税込者４_明細（Ⅳその他）</vt:lpstr>
      <vt:lpstr>税込者５_明細（Ⅰ物品費）</vt:lpstr>
      <vt:lpstr>税込者５_明細（Ⅱ人件費・謝金）</vt:lpstr>
      <vt:lpstr>税込者５_明細（Ⅲ旅費）</vt:lpstr>
      <vt:lpstr>税込者５_明細（Ⅳその他）</vt:lpstr>
      <vt:lpstr>税込者６_明細（Ⅰ物品費）</vt:lpstr>
      <vt:lpstr>税込者６_明細（Ⅱ人件費・謝金）</vt:lpstr>
      <vt:lpstr>税込者６_明細（Ⅲ旅費）</vt:lpstr>
      <vt:lpstr>税込者６_明細（Ⅳその他）</vt:lpstr>
      <vt:lpstr>税込者７_明細（Ⅰ物品費）</vt:lpstr>
      <vt:lpstr>税込者７_明細（Ⅱ人件費・謝金）</vt:lpstr>
      <vt:lpstr>税込者７_明細（Ⅲ旅費）</vt:lpstr>
      <vt:lpstr>税込者７_明細（Ⅳその他）</vt:lpstr>
      <vt:lpstr>税込者８_明細（Ⅰ物品費）</vt:lpstr>
      <vt:lpstr>税込者８_明細（Ⅱ人件費・謝金）</vt:lpstr>
      <vt:lpstr>税込者８_明細（Ⅲ旅費）</vt:lpstr>
      <vt:lpstr>税込者８_明細（Ⅳその他）</vt:lpstr>
      <vt:lpstr>税込者９_明細（Ⅰ物品費）</vt:lpstr>
      <vt:lpstr>税込者９_明細（Ⅱ人件費・謝金）</vt:lpstr>
      <vt:lpstr>税込者９_明細（Ⅲ旅費）</vt:lpstr>
      <vt:lpstr>税込者９_明細（Ⅳその他）</vt:lpstr>
      <vt:lpstr>税込者１０_明細（Ⅰ物品費）</vt:lpstr>
      <vt:lpstr>税込者１０_明細（Ⅱ人件費・謝金）</vt:lpstr>
      <vt:lpstr>税込者１０_明細（Ⅲ旅費）</vt:lpstr>
      <vt:lpstr>税込者１０_明細（Ⅳその他）</vt:lpstr>
      <vt:lpstr>税抜者１_明細（Ⅰ物品費）</vt:lpstr>
      <vt:lpstr>税抜者１_明細（Ⅱ人件費・謝金）</vt:lpstr>
      <vt:lpstr>税抜者１_明細（Ⅲ旅費）</vt:lpstr>
      <vt:lpstr>税抜者１_明細（Ⅳその他）</vt:lpstr>
      <vt:lpstr>税抜者２_明細（Ⅰ物品費）</vt:lpstr>
      <vt:lpstr>税抜者２_明細（Ⅱ人件費・謝金）</vt:lpstr>
      <vt:lpstr>税抜者２_明細（Ⅲ旅費）</vt:lpstr>
      <vt:lpstr>税抜者２_明細（Ⅳその他）</vt:lpstr>
      <vt:lpstr>税抜者３_明細（Ⅰ物品費）</vt:lpstr>
      <vt:lpstr>税抜者３_明細（Ⅱ人件費・謝金）</vt:lpstr>
      <vt:lpstr>税抜者３_明細（Ⅲ旅費）</vt:lpstr>
      <vt:lpstr>税抜者３_明細（Ⅳその他）</vt:lpstr>
      <vt:lpstr>税抜者４_明細（Ⅰ物品費）</vt:lpstr>
      <vt:lpstr>税抜者４_明細（Ⅱ人件費・謝金）</vt:lpstr>
      <vt:lpstr>税抜者４_明細（Ⅲ旅費）</vt:lpstr>
      <vt:lpstr>税抜者４_明細（Ⅳその他）</vt:lpstr>
      <vt:lpstr>税抜者５_明細（Ⅰ物品費）</vt:lpstr>
      <vt:lpstr>税抜者５_明細（Ⅱ人件費・謝金）</vt:lpstr>
      <vt:lpstr>税抜者５_明細（Ⅲ旅費）</vt:lpstr>
      <vt:lpstr>税抜者５_明細（Ⅳその他）</vt:lpstr>
      <vt:lpstr>税抜者６_明細（Ⅰ物品費）</vt:lpstr>
      <vt:lpstr>税抜者６_明細（Ⅱ人件費・謝金）</vt:lpstr>
      <vt:lpstr>税抜者６_明細（Ⅲ旅費）</vt:lpstr>
      <vt:lpstr>税抜者６_明細（Ⅳその他）</vt:lpstr>
      <vt:lpstr>税抜者７_明細（Ⅰ物品費）</vt:lpstr>
      <vt:lpstr>税抜者７_明細（Ⅱ人件費・謝金）</vt:lpstr>
      <vt:lpstr>税抜者７_明細（Ⅲ旅費）</vt:lpstr>
      <vt:lpstr>税抜者７_明細（Ⅳその他）</vt:lpstr>
      <vt:lpstr>税抜者８_明細（Ⅰ物品費）</vt:lpstr>
      <vt:lpstr>税抜者８_明細（Ⅱ人件費・謝金）</vt:lpstr>
      <vt:lpstr>税抜者８_明細（Ⅲ旅費）</vt:lpstr>
      <vt:lpstr>税抜者８_明細（Ⅳその他）</vt:lpstr>
      <vt:lpstr>税抜者９_明細（Ⅰ物品費）</vt:lpstr>
      <vt:lpstr>税抜者９_明細（Ⅱ人件費・謝金）</vt:lpstr>
      <vt:lpstr>税抜者９_明細（Ⅲ旅費）</vt:lpstr>
      <vt:lpstr>税抜者９_明細（Ⅳその他）</vt:lpstr>
      <vt:lpstr>税抜者１０_明細（Ⅰ物品費）</vt:lpstr>
      <vt:lpstr>税抜者１０_明細（Ⅱ人件費・謝金）</vt:lpstr>
      <vt:lpstr>税抜者１０_明細（Ⅲ旅費）</vt:lpstr>
      <vt:lpstr>税抜者１０_明細（Ⅳその他）</vt:lpstr>
      <vt:lpstr>一括契約【税込用】必要積算経費一覧表_当該年度!Print_Area</vt:lpstr>
      <vt:lpstr>'税込者１_明細（Ⅰ物品費）'!Print_Area</vt:lpstr>
      <vt:lpstr>'税込者１_明細（Ⅱ人件費・謝金）'!Print_Area</vt:lpstr>
      <vt:lpstr>'税込者１_明細（Ⅲ旅費）'!Print_Area</vt:lpstr>
      <vt:lpstr>'税込者１_明細（Ⅳその他）'!Print_Area</vt:lpstr>
      <vt:lpstr>'税込者１０_明細（Ⅰ物品費）'!Print_Area</vt:lpstr>
      <vt:lpstr>'税込者１０_明細（Ⅱ人件費・謝金）'!Print_Area</vt:lpstr>
      <vt:lpstr>'税込者１０_明細（Ⅲ旅費）'!Print_Area</vt:lpstr>
      <vt:lpstr>'税込者１０_明細（Ⅳその他）'!Print_Area</vt:lpstr>
      <vt:lpstr>'税込者２_明細（Ⅰ物品費）'!Print_Area</vt:lpstr>
      <vt:lpstr>'税込者２_明細（Ⅱ人件費・謝金）'!Print_Area</vt:lpstr>
      <vt:lpstr>'税込者２_明細（Ⅲ旅費）'!Print_Area</vt:lpstr>
      <vt:lpstr>'税込者２_明細（Ⅳその他）'!Print_Area</vt:lpstr>
      <vt:lpstr>'税込者３_明細（Ⅰ物品費）'!Print_Area</vt:lpstr>
      <vt:lpstr>'税込者３_明細（Ⅱ人件費・謝金）'!Print_Area</vt:lpstr>
      <vt:lpstr>'税込者３_明細（Ⅲ旅費）'!Print_Area</vt:lpstr>
      <vt:lpstr>'税込者３_明細（Ⅳその他）'!Print_Area</vt:lpstr>
      <vt:lpstr>'税込者４_明細（Ⅰ物品費）'!Print_Area</vt:lpstr>
      <vt:lpstr>'税込者４_明細（Ⅱ人件費・謝金）'!Print_Area</vt:lpstr>
      <vt:lpstr>'税込者４_明細（Ⅲ旅費）'!Print_Area</vt:lpstr>
      <vt:lpstr>'税込者４_明細（Ⅳその他）'!Print_Area</vt:lpstr>
      <vt:lpstr>'税込者５_明細（Ⅰ物品費）'!Print_Area</vt:lpstr>
      <vt:lpstr>'税込者５_明細（Ⅱ人件費・謝金）'!Print_Area</vt:lpstr>
      <vt:lpstr>'税込者５_明細（Ⅲ旅費）'!Print_Area</vt:lpstr>
      <vt:lpstr>'税込者５_明細（Ⅳその他）'!Print_Area</vt:lpstr>
      <vt:lpstr>'税込者６_明細（Ⅰ物品費）'!Print_Area</vt:lpstr>
      <vt:lpstr>'税込者６_明細（Ⅱ人件費・謝金）'!Print_Area</vt:lpstr>
      <vt:lpstr>'税込者６_明細（Ⅲ旅費）'!Print_Area</vt:lpstr>
      <vt:lpstr>'税込者６_明細（Ⅳその他）'!Print_Area</vt:lpstr>
      <vt:lpstr>'税込者７_明細（Ⅰ物品費）'!Print_Area</vt:lpstr>
      <vt:lpstr>'税込者７_明細（Ⅱ人件費・謝金）'!Print_Area</vt:lpstr>
      <vt:lpstr>'税込者７_明細（Ⅲ旅費）'!Print_Area</vt:lpstr>
      <vt:lpstr>'税込者７_明細（Ⅳその他）'!Print_Area</vt:lpstr>
      <vt:lpstr>'税込者８_明細（Ⅰ物品費）'!Print_Area</vt:lpstr>
      <vt:lpstr>'税込者８_明細（Ⅱ人件費・謝金）'!Print_Area</vt:lpstr>
      <vt:lpstr>'税込者８_明細（Ⅲ旅費）'!Print_Area</vt:lpstr>
      <vt:lpstr>'税込者８_明細（Ⅳその他）'!Print_Area</vt:lpstr>
      <vt:lpstr>'税込者９_明細（Ⅰ物品費）'!Print_Area</vt:lpstr>
      <vt:lpstr>'税込者９_明細（Ⅱ人件費・謝金）'!Print_Area</vt:lpstr>
      <vt:lpstr>'税込者９_明細（Ⅲ旅費）'!Print_Area</vt:lpstr>
      <vt:lpstr>'税込者９_明細（Ⅳその他）'!Print_Area</vt:lpstr>
      <vt:lpstr>'税抜者１_明細（Ⅰ物品費）'!Print_Area</vt:lpstr>
      <vt:lpstr>'税抜者１_明細（Ⅱ人件費・謝金）'!Print_Area</vt:lpstr>
      <vt:lpstr>'税抜者１_明細（Ⅲ旅費）'!Print_Area</vt:lpstr>
      <vt:lpstr>'税抜者１_明細（Ⅳその他）'!Print_Area</vt:lpstr>
      <vt:lpstr>'税抜者１０_明細（Ⅰ物品費）'!Print_Area</vt:lpstr>
      <vt:lpstr>'税抜者１０_明細（Ⅱ人件費・謝金）'!Print_Area</vt:lpstr>
      <vt:lpstr>'税抜者１０_明細（Ⅲ旅費）'!Print_Area</vt:lpstr>
      <vt:lpstr>'税抜者１０_明細（Ⅳその他）'!Print_Area</vt:lpstr>
      <vt:lpstr>'税抜者２_明細（Ⅰ物品費）'!Print_Area</vt:lpstr>
      <vt:lpstr>'税抜者２_明細（Ⅱ人件費・謝金）'!Print_Area</vt:lpstr>
      <vt:lpstr>'税抜者２_明細（Ⅲ旅費）'!Print_Area</vt:lpstr>
      <vt:lpstr>'税抜者２_明細（Ⅳその他）'!Print_Area</vt:lpstr>
      <vt:lpstr>'税抜者３_明細（Ⅰ物品費）'!Print_Area</vt:lpstr>
      <vt:lpstr>'税抜者３_明細（Ⅱ人件費・謝金）'!Print_Area</vt:lpstr>
      <vt:lpstr>'税抜者３_明細（Ⅲ旅費）'!Print_Area</vt:lpstr>
      <vt:lpstr>'税抜者３_明細（Ⅳその他）'!Print_Area</vt:lpstr>
      <vt:lpstr>'税抜者４_明細（Ⅰ物品費）'!Print_Area</vt:lpstr>
      <vt:lpstr>'税抜者４_明細（Ⅱ人件費・謝金）'!Print_Area</vt:lpstr>
      <vt:lpstr>'税抜者４_明細（Ⅲ旅費）'!Print_Area</vt:lpstr>
      <vt:lpstr>'税抜者４_明細（Ⅳその他）'!Print_Area</vt:lpstr>
      <vt:lpstr>'税抜者５_明細（Ⅰ物品費）'!Print_Area</vt:lpstr>
      <vt:lpstr>'税抜者５_明細（Ⅱ人件費・謝金）'!Print_Area</vt:lpstr>
      <vt:lpstr>'税抜者５_明細（Ⅲ旅費）'!Print_Area</vt:lpstr>
      <vt:lpstr>'税抜者５_明細（Ⅳその他）'!Print_Area</vt:lpstr>
      <vt:lpstr>'税抜者６_明細（Ⅰ物品費）'!Print_Area</vt:lpstr>
      <vt:lpstr>'税抜者６_明細（Ⅱ人件費・謝金）'!Print_Area</vt:lpstr>
      <vt:lpstr>'税抜者６_明細（Ⅲ旅費）'!Print_Area</vt:lpstr>
      <vt:lpstr>'税抜者６_明細（Ⅳその他）'!Print_Area</vt:lpstr>
      <vt:lpstr>'税抜者７_明細（Ⅰ物品費）'!Print_Area</vt:lpstr>
      <vt:lpstr>'税抜者７_明細（Ⅱ人件費・謝金）'!Print_Area</vt:lpstr>
      <vt:lpstr>'税抜者７_明細（Ⅲ旅費）'!Print_Area</vt:lpstr>
      <vt:lpstr>'税抜者７_明細（Ⅳその他）'!Print_Area</vt:lpstr>
      <vt:lpstr>'税抜者８_明細（Ⅰ物品費）'!Print_Area</vt:lpstr>
      <vt:lpstr>'税抜者８_明細（Ⅱ人件費・謝金）'!Print_Area</vt:lpstr>
      <vt:lpstr>'税抜者８_明細（Ⅲ旅費）'!Print_Area</vt:lpstr>
      <vt:lpstr>'税抜者８_明細（Ⅳその他）'!Print_Area</vt:lpstr>
      <vt:lpstr>'税抜者９_明細（Ⅰ物品費）'!Print_Area</vt:lpstr>
      <vt:lpstr>'税抜者９_明細（Ⅱ人件費・謝金）'!Print_Area</vt:lpstr>
      <vt:lpstr>'税抜者９_明細（Ⅲ旅費）'!Print_Area</vt:lpstr>
      <vt:lpstr>'税抜者９_明細（Ⅳその他）'!Print_Area</vt:lpstr>
      <vt:lpstr>'代表者_明細(Ⅰ物品費）'!Print_Area</vt:lpstr>
      <vt:lpstr>'代表者_明細（Ⅱ人件費・謝金）'!Print_Area</vt:lpstr>
      <vt:lpstr>'代表者_明細（Ⅲ旅費）'!Print_Area</vt:lpstr>
      <vt:lpstr>'代表者_明細（Ⅳその他）'!Print_Area</vt:lpstr>
      <vt:lpstr>'税込者１_明細（Ⅰ物品費）'!Print_Titles</vt:lpstr>
      <vt:lpstr>'税込者１_明細（Ⅱ人件費・謝金）'!Print_Titles</vt:lpstr>
      <vt:lpstr>'税込者１_明細（Ⅲ旅費）'!Print_Titles</vt:lpstr>
      <vt:lpstr>'税込者１_明細（Ⅳその他）'!Print_Titles</vt:lpstr>
      <vt:lpstr>'税込者１０_明細（Ⅰ物品費）'!Print_Titles</vt:lpstr>
      <vt:lpstr>'税込者１０_明細（Ⅱ人件費・謝金）'!Print_Titles</vt:lpstr>
      <vt:lpstr>'税込者１０_明細（Ⅲ旅費）'!Print_Titles</vt:lpstr>
      <vt:lpstr>'税込者１０_明細（Ⅳその他）'!Print_Titles</vt:lpstr>
      <vt:lpstr>'税込者２_明細（Ⅰ物品費）'!Print_Titles</vt:lpstr>
      <vt:lpstr>'税込者２_明細（Ⅱ人件費・謝金）'!Print_Titles</vt:lpstr>
      <vt:lpstr>'税込者２_明細（Ⅲ旅費）'!Print_Titles</vt:lpstr>
      <vt:lpstr>'税込者２_明細（Ⅳその他）'!Print_Titles</vt:lpstr>
      <vt:lpstr>'税込者３_明細（Ⅰ物品費）'!Print_Titles</vt:lpstr>
      <vt:lpstr>'税込者３_明細（Ⅱ人件費・謝金）'!Print_Titles</vt:lpstr>
      <vt:lpstr>'税込者３_明細（Ⅲ旅費）'!Print_Titles</vt:lpstr>
      <vt:lpstr>'税込者３_明細（Ⅳその他）'!Print_Titles</vt:lpstr>
      <vt:lpstr>'税込者４_明細（Ⅰ物品費）'!Print_Titles</vt:lpstr>
      <vt:lpstr>'税込者４_明細（Ⅱ人件費・謝金）'!Print_Titles</vt:lpstr>
      <vt:lpstr>'税込者４_明細（Ⅲ旅費）'!Print_Titles</vt:lpstr>
      <vt:lpstr>'税込者４_明細（Ⅳその他）'!Print_Titles</vt:lpstr>
      <vt:lpstr>'税込者５_明細（Ⅰ物品費）'!Print_Titles</vt:lpstr>
      <vt:lpstr>'税込者５_明細（Ⅱ人件費・謝金）'!Print_Titles</vt:lpstr>
      <vt:lpstr>'税込者５_明細（Ⅲ旅費）'!Print_Titles</vt:lpstr>
      <vt:lpstr>'税込者５_明細（Ⅳその他）'!Print_Titles</vt:lpstr>
      <vt:lpstr>'税込者６_明細（Ⅰ物品費）'!Print_Titles</vt:lpstr>
      <vt:lpstr>'税込者６_明細（Ⅱ人件費・謝金）'!Print_Titles</vt:lpstr>
      <vt:lpstr>'税込者６_明細（Ⅲ旅費）'!Print_Titles</vt:lpstr>
      <vt:lpstr>'税込者６_明細（Ⅳその他）'!Print_Titles</vt:lpstr>
      <vt:lpstr>'税込者７_明細（Ⅰ物品費）'!Print_Titles</vt:lpstr>
      <vt:lpstr>'税込者７_明細（Ⅱ人件費・謝金）'!Print_Titles</vt:lpstr>
      <vt:lpstr>'税込者７_明細（Ⅲ旅費）'!Print_Titles</vt:lpstr>
      <vt:lpstr>'税込者７_明細（Ⅳその他）'!Print_Titles</vt:lpstr>
      <vt:lpstr>'税込者８_明細（Ⅰ物品費）'!Print_Titles</vt:lpstr>
      <vt:lpstr>'税込者８_明細（Ⅱ人件費・謝金）'!Print_Titles</vt:lpstr>
      <vt:lpstr>'税込者８_明細（Ⅲ旅費）'!Print_Titles</vt:lpstr>
      <vt:lpstr>'税込者８_明細（Ⅳその他）'!Print_Titles</vt:lpstr>
      <vt:lpstr>'税込者９_明細（Ⅰ物品費）'!Print_Titles</vt:lpstr>
      <vt:lpstr>'税込者９_明細（Ⅱ人件費・謝金）'!Print_Titles</vt:lpstr>
      <vt:lpstr>'税込者９_明細（Ⅲ旅費）'!Print_Titles</vt:lpstr>
      <vt:lpstr>'税込者９_明細（Ⅳその他）'!Print_Titles</vt:lpstr>
      <vt:lpstr>'税抜者１_明細（Ⅰ物品費）'!Print_Titles</vt:lpstr>
      <vt:lpstr>'税抜者１_明細（Ⅱ人件費・謝金）'!Print_Titles</vt:lpstr>
      <vt:lpstr>'税抜者１_明細（Ⅲ旅費）'!Print_Titles</vt:lpstr>
      <vt:lpstr>'税抜者１_明細（Ⅳその他）'!Print_Titles</vt:lpstr>
      <vt:lpstr>'税抜者１０_明細（Ⅰ物品費）'!Print_Titles</vt:lpstr>
      <vt:lpstr>'税抜者１０_明細（Ⅱ人件費・謝金）'!Print_Titles</vt:lpstr>
      <vt:lpstr>'税抜者１０_明細（Ⅲ旅費）'!Print_Titles</vt:lpstr>
      <vt:lpstr>'税抜者１０_明細（Ⅳその他）'!Print_Titles</vt:lpstr>
      <vt:lpstr>'税抜者２_明細（Ⅰ物品費）'!Print_Titles</vt:lpstr>
      <vt:lpstr>'税抜者２_明細（Ⅱ人件費・謝金）'!Print_Titles</vt:lpstr>
      <vt:lpstr>'税抜者２_明細（Ⅲ旅費）'!Print_Titles</vt:lpstr>
      <vt:lpstr>'税抜者２_明細（Ⅳその他）'!Print_Titles</vt:lpstr>
      <vt:lpstr>'税抜者３_明細（Ⅰ物品費）'!Print_Titles</vt:lpstr>
      <vt:lpstr>'税抜者３_明細（Ⅱ人件費・謝金）'!Print_Titles</vt:lpstr>
      <vt:lpstr>'税抜者３_明細（Ⅲ旅費）'!Print_Titles</vt:lpstr>
      <vt:lpstr>'税抜者３_明細（Ⅳその他）'!Print_Titles</vt:lpstr>
      <vt:lpstr>'税抜者４_明細（Ⅰ物品費）'!Print_Titles</vt:lpstr>
      <vt:lpstr>'税抜者４_明細（Ⅱ人件費・謝金）'!Print_Titles</vt:lpstr>
      <vt:lpstr>'税抜者４_明細（Ⅲ旅費）'!Print_Titles</vt:lpstr>
      <vt:lpstr>'税抜者４_明細（Ⅳその他）'!Print_Titles</vt:lpstr>
      <vt:lpstr>'税抜者５_明細（Ⅰ物品費）'!Print_Titles</vt:lpstr>
      <vt:lpstr>'税抜者５_明細（Ⅱ人件費・謝金）'!Print_Titles</vt:lpstr>
      <vt:lpstr>'税抜者５_明細（Ⅲ旅費）'!Print_Titles</vt:lpstr>
      <vt:lpstr>'税抜者５_明細（Ⅳその他）'!Print_Titles</vt:lpstr>
      <vt:lpstr>'税抜者６_明細（Ⅰ物品費）'!Print_Titles</vt:lpstr>
      <vt:lpstr>'税抜者６_明細（Ⅱ人件費・謝金）'!Print_Titles</vt:lpstr>
      <vt:lpstr>'税抜者６_明細（Ⅲ旅費）'!Print_Titles</vt:lpstr>
      <vt:lpstr>'税抜者６_明細（Ⅳその他）'!Print_Titles</vt:lpstr>
      <vt:lpstr>'税抜者７_明細（Ⅰ物品費）'!Print_Titles</vt:lpstr>
      <vt:lpstr>'税抜者７_明細（Ⅱ人件費・謝金）'!Print_Titles</vt:lpstr>
      <vt:lpstr>'税抜者７_明細（Ⅲ旅費）'!Print_Titles</vt:lpstr>
      <vt:lpstr>'税抜者７_明細（Ⅳその他）'!Print_Titles</vt:lpstr>
      <vt:lpstr>'税抜者８_明細（Ⅰ物品費）'!Print_Titles</vt:lpstr>
      <vt:lpstr>'税抜者８_明細（Ⅱ人件費・謝金）'!Print_Titles</vt:lpstr>
      <vt:lpstr>'税抜者８_明細（Ⅲ旅費）'!Print_Titles</vt:lpstr>
      <vt:lpstr>'税抜者８_明細（Ⅳその他）'!Print_Titles</vt:lpstr>
      <vt:lpstr>'税抜者９_明細（Ⅰ物品費）'!Print_Titles</vt:lpstr>
      <vt:lpstr>'税抜者９_明細（Ⅱ人件費・謝金）'!Print_Titles</vt:lpstr>
      <vt:lpstr>'税抜者９_明細（Ⅲ旅費）'!Print_Titles</vt:lpstr>
      <vt:lpstr>'税抜者９_明細（Ⅳその他）'!Print_Titles</vt:lpstr>
      <vt:lpstr>'代表者_明細(Ⅰ物品費）'!Print_Titles</vt:lpstr>
      <vt:lpstr>'代表者_明細（Ⅱ人件費・謝金）'!Print_Titles</vt:lpstr>
      <vt:lpstr>'代表者_明細（Ⅲ旅費）'!Print_Titles</vt:lpstr>
      <vt:lpstr>'代表者_明細（Ⅳその他）'!Print_Titles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2013-06-26T00:36:11Z</dcterms:created>
  <dcterms:modified xsi:type="dcterms:W3CDTF">2017-03-31T02:15:08Z</dcterms:modified>
</cp:coreProperties>
</file>