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filterPrivacy="1" codeName="ThisWorkbook" autoCompressPictures="0"/>
  <xr:revisionPtr revIDLastSave="0" documentId="13_ncr:1_{FFC5C7F9-77D4-419D-9C5C-EDAF528D0814}" xr6:coauthVersionLast="45" xr6:coauthVersionMax="45" xr10:uidLastSave="{00000000-0000-0000-0000-000000000000}"/>
  <bookViews>
    <workbookView xWindow="-110" yWindow="-110" windowWidth="19420" windowHeight="11620" tabRatio="751" xr2:uid="{00000000-000D-0000-FFFF-FFFF00000000}"/>
  </bookViews>
  <sheets>
    <sheet name="様式1,2_チェックリスト（記入・提出用）" sheetId="21" r:id="rId1"/>
    <sheet name="提案者記入例（委託研究）" sheetId="24" r:id="rId2"/>
  </sheets>
  <definedNames>
    <definedName name="comtDaisanTeikyo0" localSheetId="1">'提案者記入例（委託研究）'!$B$139</definedName>
    <definedName name="comtDaisanTeikyo0" localSheetId="0">'様式1,2_チェックリスト（記入・提出用）'!$B$139</definedName>
    <definedName name="comtDaisanTeikyo0">#REF!</definedName>
    <definedName name="comtDaisanTeikyo1" localSheetId="1">'提案者記入例（委託研究）'!$B$140</definedName>
    <definedName name="comtDaisanTeikyo1" localSheetId="0">'様式1,2_チェックリスト（記入・提出用）'!$B$140</definedName>
    <definedName name="comtDaisanTeikyo1">#REF!</definedName>
    <definedName name="comtDaisanTeikyo2" localSheetId="1">'提案者記入例（委託研究）'!$B$141</definedName>
    <definedName name="comtDaisanTeikyo2" localSheetId="0">'様式1,2_チェックリスト（記入・提出用）'!$B$141</definedName>
    <definedName name="comtDaisanTeikyo2">#REF!</definedName>
    <definedName name="comtDaisanTeikyo3" localSheetId="1">'提案者記入例（委託研究）'!$B$142</definedName>
    <definedName name="comtDaisanTeikyo3" localSheetId="0">'様式1,2_チェックリスト（記入・提出用）'!$B$142</definedName>
    <definedName name="comtDaisanTeikyo3">#REF!</definedName>
    <definedName name="comtDataHokansha0" localSheetId="1">'提案者記入例（委託研究）'!$B$124</definedName>
    <definedName name="comtDataHokansha0" localSheetId="0">'様式1,2_チェックリスト（記入・提出用）'!$B$124</definedName>
    <definedName name="comtDataHokansha0">#REF!</definedName>
    <definedName name="comtDataHokansha1" localSheetId="1">'提案者記入例（委託研究）'!$B$125</definedName>
    <definedName name="comtDataHokansha1" localSheetId="0">'様式1,2_チェックリスト（記入・提出用）'!$B$125</definedName>
    <definedName name="comtDataHokansha1">#REF!</definedName>
    <definedName name="comtDataHokansha2" localSheetId="1">'提案者記入例（委託研究）'!$B$126</definedName>
    <definedName name="comtDataHokansha2" localSheetId="0">'様式1,2_チェックリスト（記入・提出用）'!$B$126</definedName>
    <definedName name="comtDataHokansha2">#REF!</definedName>
    <definedName name="comtDataHokansha3" localSheetId="1">'提案者記入例（委託研究）'!$B$127</definedName>
    <definedName name="comtDataHokansha3" localSheetId="0">'様式1,2_チェックリスト（記入・提出用）'!$B$127</definedName>
    <definedName name="comtDataHokansha3">#REF!</definedName>
    <definedName name="comtDataHokansha4" localSheetId="1">'提案者記入例（委託研究）'!$B$128</definedName>
    <definedName name="comtDataHokansha4" localSheetId="0">'様式1,2_チェックリスト（記入・提出用）'!$B$128</definedName>
    <definedName name="comtDataHokansha4">#REF!</definedName>
    <definedName name="comtDataRiyoudata0" localSheetId="1">'提案者記入例（委託研究）'!$B$134</definedName>
    <definedName name="comtDataRiyoudata0" localSheetId="0">'様式1,2_チェックリスト（記入・提出用）'!$B$134</definedName>
    <definedName name="comtDataRiyoudata0">#REF!</definedName>
    <definedName name="comtDataRiyoudata1" localSheetId="1">'提案者記入例（委託研究）'!$B$135</definedName>
    <definedName name="comtDataRiyoudata1" localSheetId="0">'様式1,2_チェックリスト（記入・提出用）'!$B$135</definedName>
    <definedName name="comtDataRiyoudata1">#REF!</definedName>
    <definedName name="comtDataRiyoudata2" localSheetId="1">'提案者記入例（委託研究）'!$B$136</definedName>
    <definedName name="comtDataRiyoudata2" localSheetId="0">'様式1,2_チェックリスト（記入・提出用）'!$B$136</definedName>
    <definedName name="comtDataRiyoudata2">#REF!</definedName>
    <definedName name="comtDataRiyoudata3" localSheetId="1">'提案者記入例（委託研究）'!$B$137</definedName>
    <definedName name="comtDataRiyoudata3" localSheetId="0">'様式1,2_チェックリスト（記入・提出用）'!$B$137</definedName>
    <definedName name="comtDataRiyoudata3">#REF!</definedName>
    <definedName name="comtDataRiyoudata4" localSheetId="1">'提案者記入例（委託研究）'!$B$138</definedName>
    <definedName name="comtDataRiyoudata4" localSheetId="0">'様式1,2_チェックリスト（記入・提出用）'!$B$138</definedName>
    <definedName name="comtDataRiyoudata4">#REF!</definedName>
    <definedName name="comtDataRiyousha0" localSheetId="1">'提案者記入例（委託研究）'!$B$129</definedName>
    <definedName name="comtDataRiyousha0" localSheetId="0">'様式1,2_チェックリスト（記入・提出用）'!$B$129</definedName>
    <definedName name="comtDataRiyousha0">#REF!</definedName>
    <definedName name="comtDataRiyousha1" localSheetId="1">'提案者記入例（委託研究）'!$B$130</definedName>
    <definedName name="comtDataRiyousha1" localSheetId="0">'様式1,2_チェックリスト（記入・提出用）'!$B$130</definedName>
    <definedName name="comtDataRiyousha1">#REF!</definedName>
    <definedName name="comtDataRiyousha2" localSheetId="1">'提案者記入例（委託研究）'!$B$131</definedName>
    <definedName name="comtDataRiyousha2" localSheetId="0">'様式1,2_チェックリスト（記入・提出用）'!$B$131</definedName>
    <definedName name="comtDataRiyousha2">#REF!</definedName>
    <definedName name="comtDataRiyousha3" localSheetId="1">'提案者記入例（委託研究）'!$B$132</definedName>
    <definedName name="comtDataRiyousha3" localSheetId="0">'様式1,2_チェックリスト（記入・提出用）'!$B$132</definedName>
    <definedName name="comtDataRiyousha3">#REF!</definedName>
    <definedName name="comtDataRiyousha4" localSheetId="1">'提案者記入例（委託研究）'!$B$133</definedName>
    <definedName name="comtDataRiyousha4" localSheetId="0">'様式1,2_チェックリスト（記入・提出用）'!$B$133</definedName>
    <definedName name="comtDataRiyousha4">#REF!</definedName>
    <definedName name="comtDataShutoku0" localSheetId="1">'提案者記入例（委託研究）'!$B$121</definedName>
    <definedName name="comtDataShutoku0" localSheetId="0">'様式1,2_チェックリスト（記入・提出用）'!$B$121</definedName>
    <definedName name="comtDataShutoku0">#REF!</definedName>
    <definedName name="comtDataShutokusha0" localSheetId="1">'提案者記入例（委託研究）'!$B$122</definedName>
    <definedName name="comtDataShutokusha0" localSheetId="0">'様式1,2_チェックリスト（記入・提出用）'!$B$122</definedName>
    <definedName name="comtDataShutokusha0">#REF!</definedName>
    <definedName name="comtDataShutokusha1" localSheetId="1">'提案者記入例（委託研究）'!$B$123</definedName>
    <definedName name="comtDataShutokusha1" localSheetId="0">'様式1,2_チェックリスト（記入・提出用）'!$B$123</definedName>
    <definedName name="comtDataShutokusha1">#REF!</definedName>
    <definedName name="comtKenKaiKadaiId0" localSheetId="1">'提案者記入例（委託研究）'!$B$100</definedName>
    <definedName name="comtKenKaiKadaiId0" localSheetId="0">'様式1,2_チェックリスト（記入・提出用）'!$B$100</definedName>
    <definedName name="comtKenKaiKadaiId0">#REF!</definedName>
    <definedName name="comtKenKaiKadaiId1" localSheetId="1">'提案者記入例（委託研究）'!#REF!</definedName>
    <definedName name="comtKenKaiKadaiId1" localSheetId="0">'様式1,2_チェックリスト（記入・提出用）'!#REF!</definedName>
    <definedName name="comtKenKaiKadaiId1">#REF!</definedName>
    <definedName name="comtKenKaiKadaiMei0" localSheetId="1">'提案者記入例（委託研究）'!$B$108</definedName>
    <definedName name="comtKenKaiKadaiMei0" localSheetId="0">'様式1,2_チェックリスト（記入・提出用）'!$B$108</definedName>
    <definedName name="comtKenKaiKadaiMei0">#REF!</definedName>
    <definedName name="comtKenKaiKadaiMei1" localSheetId="1">'提案者記入例（委託研究）'!$B$109</definedName>
    <definedName name="comtKenKaiKadaiMei1" localSheetId="0">'様式1,2_チェックリスト（記入・提出用）'!$B$109</definedName>
    <definedName name="comtKenKaiKadaiMei1">#REF!</definedName>
    <definedName name="comtKenKaiKadaiMei2" localSheetId="1">'提案者記入例（委託研究）'!$B$110</definedName>
    <definedName name="comtKenKaiKadaiMei2" localSheetId="0">'様式1,2_チェックリスト（記入・提出用）'!$B$110</definedName>
    <definedName name="comtKenKaiKadaiMei2">#REF!</definedName>
    <definedName name="comtKenKaiKadaiMei3" localSheetId="1">'提案者記入例（委託研究）'!$B$111</definedName>
    <definedName name="comtKenKaiKadaiMei3" localSheetId="0">'様式1,2_チェックリスト（記入・提出用）'!$B$111</definedName>
    <definedName name="comtKenKaiKadaiMei3">#REF!</definedName>
    <definedName name="comtKenKaiKadaiMei4" localSheetId="1">'提案者記入例（委託研究）'!$B$112</definedName>
    <definedName name="comtKenKaiKadaiMei4" localSheetId="0">'様式1,2_チェックリスト（記入・提出用）'!$B$112</definedName>
    <definedName name="comtKenKaiKadaiMei4">#REF!</definedName>
    <definedName name="comtKenKaiKikan0" localSheetId="1">'提案者記入例（委託研究）'!$B$113</definedName>
    <definedName name="comtKenKaiKikan0" localSheetId="0">'様式1,2_チェックリスト（記入・提出用）'!$B$113</definedName>
    <definedName name="comtKenKaiKikan0">#REF!</definedName>
    <definedName name="comtKenKaiKikan1" localSheetId="1">'提案者記入例（委託研究）'!$B$114</definedName>
    <definedName name="comtKenKaiKikan1" localSheetId="0">'様式1,2_チェックリスト（記入・提出用）'!$B$114</definedName>
    <definedName name="comtKenKaiKikan1">#REF!</definedName>
    <definedName name="comtKenKaiKikan2" localSheetId="1">'提案者記入例（委託研究）'!$B$115</definedName>
    <definedName name="comtKenKaiKikan2" localSheetId="0">'様式1,2_チェックリスト（記入・提出用）'!$B$115</definedName>
    <definedName name="comtKenKaiKikan2">#REF!</definedName>
    <definedName name="comtKenMokuteki0" localSheetId="1">'提案者記入例（委託研究）'!$B$116</definedName>
    <definedName name="comtKenMokuteki0" localSheetId="0">'様式1,2_チェックリスト（記入・提出用）'!$B$116</definedName>
    <definedName name="comtKenMokuteki0">#REF!</definedName>
    <definedName name="comtKenMokuteki1" localSheetId="1">'提案者記入例（委託研究）'!$B$117</definedName>
    <definedName name="comtKenMokuteki1" localSheetId="0">'様式1,2_チェックリスト（記入・提出用）'!$B$117</definedName>
    <definedName name="comtKenMokuteki1">#REF!</definedName>
    <definedName name="comtPdToriMokuteki0" localSheetId="1">'提案者記入例（委託研究）'!$B$118</definedName>
    <definedName name="comtPdToriMokuteki0" localSheetId="0">'様式1,2_チェックリスト（記入・提出用）'!$B$118</definedName>
    <definedName name="comtPdToriMokuteki0">#REF!</definedName>
    <definedName name="comtRiyouKikan0" localSheetId="1">'提案者記入例（委託研究）'!$B$119</definedName>
    <definedName name="comtRiyouKikan0" localSheetId="0">'様式1,2_チェックリスト（記入・提出用）'!$B$119</definedName>
    <definedName name="comtRiyouKikan0">#REF!</definedName>
    <definedName name="comtRiyouKikan1" localSheetId="1">'提案者記入例（委託研究）'!$B$120</definedName>
    <definedName name="comtRiyouKikan1" localSheetId="0">'様式1,2_チェックリスト（記入・提出用）'!$B$120</definedName>
    <definedName name="comtRiyouKikan1">#REF!</definedName>
    <definedName name="comtToriTantou0" localSheetId="1">'提案者記入例（委託研究）'!$B$143</definedName>
    <definedName name="comtToriTantou0" localSheetId="0">'様式1,2_チェックリスト（記入・提出用）'!$B$143</definedName>
    <definedName name="comtToriTantou0">#REF!</definedName>
    <definedName name="comtToriTantou1" localSheetId="1">'提案者記入例（委託研究）'!$B$144</definedName>
    <definedName name="comtToriTantou1" localSheetId="0">'様式1,2_チェックリスト（記入・提出用）'!$B$144</definedName>
    <definedName name="comtToriTantou1">#REF!</definedName>
    <definedName name="comtToriTantou2" localSheetId="1">'提案者記入例（委託研究）'!$B$145</definedName>
    <definedName name="comtToriTantou2" localSheetId="0">'様式1,2_チェックリスト（記入・提出用）'!$B$145</definedName>
    <definedName name="comtToriTantou2">#REF!</definedName>
    <definedName name="nKenShu" localSheetId="1">'提案者記入例（委託研究）'!$B$148</definedName>
    <definedName name="nKenShu" localSheetId="0">'様式1,2_チェックリスト（記入・提出用）'!$B$148</definedName>
    <definedName name="nKenShu">#REF!</definedName>
    <definedName name="nYoushiki" localSheetId="1">'提案者記入例（委託研究）'!$B$147</definedName>
    <definedName name="nYoushiki" localSheetId="0">'様式1,2_チェックリスト（記入・提出用）'!$B$147</definedName>
    <definedName name="nYoushiki">#REF!</definedName>
    <definedName name="_xlnm.Print_Area" localSheetId="1">'提案者記入例（委託研究）'!$B$1:$K$97</definedName>
    <definedName name="_xlnm.Print_Area" localSheetId="0">'様式1,2_チェックリスト（記入・提出用）'!$B$1:$K$96</definedName>
    <definedName name="txtDataShutoku0" localSheetId="1">'提案者記入例（委託研究）'!#REF!</definedName>
    <definedName name="txtDataShutoku0" localSheetId="0">'様式1,2_チェックリスト（記入・提出用）'!#REF!</definedName>
    <definedName name="txtDataShutoku0">#REF!</definedName>
    <definedName name="txtKenShu" localSheetId="1">'提案者記入例（委託研究）'!$D$14</definedName>
    <definedName name="txtKenShu" localSheetId="0">'様式1,2_チェックリスト（記入・提出用）'!$D$14</definedName>
    <definedName name="txtKenShu">#REF!</definedName>
    <definedName name="txtKenShuItaku" localSheetId="1">'提案者記入例（委託研究）'!$B$103</definedName>
    <definedName name="txtKenShuItaku" localSheetId="0">'様式1,2_チェックリスト（記入・提出用）'!$B$103</definedName>
    <definedName name="txtKenShuItaku">#REF!</definedName>
    <definedName name="txtKenShuJutaku" localSheetId="1">'提案者記入例（委託研究）'!$B$104</definedName>
    <definedName name="txtKenShuJutaku" localSheetId="0">'様式1,2_チェックリスト（記入・提出用）'!$B$104</definedName>
    <definedName name="txtKenShuJutaku">#REF!</definedName>
    <definedName name="txtKenShuKyoudou" localSheetId="1">'提案者記入例（委託研究）'!$B$105</definedName>
    <definedName name="txtKenShuKyoudou" localSheetId="0">'様式1,2_チェックリスト（記入・提出用）'!$B$105</definedName>
    <definedName name="txtKenShuKyoudou">#REF!</definedName>
    <definedName name="txtKenShuMizukara" localSheetId="1">'提案者記入例（委託研究）'!$B$102</definedName>
    <definedName name="txtKenShuMizukara" localSheetId="0">'様式1,2_チェックリスト（記入・提出用）'!$B$102</definedName>
    <definedName name="txtKenShuMizukara">#REF!</definedName>
    <definedName name="txtKenShuTestbed" localSheetId="1">'提案者記入例（委託研究）'!$B$106</definedName>
    <definedName name="txtKenShuTestbed" localSheetId="0">'様式1,2_チェックリスト（記入・提出用）'!$B$106</definedName>
    <definedName name="txtKenShuTestb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24" l="1"/>
  <c r="G7" i="24"/>
  <c r="G6" i="24"/>
  <c r="G5" i="24"/>
  <c r="G8" i="21" l="1"/>
  <c r="G7" i="21"/>
  <c r="G6" i="21"/>
  <c r="G5" i="21"/>
  <c r="B43" i="24" l="1"/>
  <c r="B42" i="24"/>
  <c r="B43" i="21" l="1"/>
  <c r="B42" i="21" l="1"/>
  <c r="B41" i="21"/>
  <c r="B148" i="24" l="1"/>
  <c r="L84" i="24" s="1"/>
  <c r="B147" i="24"/>
  <c r="B94" i="24"/>
  <c r="B90" i="24"/>
  <c r="B75" i="24"/>
  <c r="B55" i="24"/>
  <c r="B52" i="24"/>
  <c r="B50" i="24"/>
  <c r="B41" i="24"/>
  <c r="B39" i="24"/>
  <c r="G36" i="24"/>
  <c r="B36" i="24"/>
  <c r="B32" i="24"/>
  <c r="M30" i="24"/>
  <c r="M23" i="24"/>
  <c r="H17" i="24"/>
  <c r="H16" i="24"/>
  <c r="H11" i="24"/>
  <c r="M9" i="24"/>
  <c r="L9" i="24"/>
  <c r="B1" i="24"/>
  <c r="B147" i="21"/>
  <c r="E7" i="24" l="1"/>
  <c r="L15" i="24"/>
  <c r="M16" i="24"/>
  <c r="M8" i="24"/>
  <c r="C13" i="24"/>
  <c r="M53" i="24"/>
  <c r="M84" i="24"/>
  <c r="M13" i="24"/>
  <c r="L18" i="24"/>
  <c r="M34" i="24"/>
  <c r="L62" i="24"/>
  <c r="L73" i="24"/>
  <c r="L22" i="24"/>
  <c r="L63" i="24"/>
  <c r="M5" i="24"/>
  <c r="L13" i="24"/>
  <c r="M15" i="24"/>
  <c r="M22" i="24"/>
  <c r="L34" i="24"/>
  <c r="M71" i="24"/>
  <c r="B5" i="24"/>
  <c r="M7" i="24"/>
  <c r="E5" i="24"/>
  <c r="M6" i="24"/>
  <c r="B15" i="24"/>
  <c r="L16" i="24"/>
  <c r="M18" i="24"/>
  <c r="L53" i="24"/>
  <c r="M62" i="24"/>
  <c r="D62" i="24"/>
  <c r="M63" i="24"/>
  <c r="B32" i="21"/>
  <c r="B148" i="21"/>
  <c r="M9" i="21"/>
  <c r="B94" i="21"/>
  <c r="B90" i="21"/>
  <c r="B75" i="21"/>
  <c r="B55" i="21"/>
  <c r="B52" i="21"/>
  <c r="B50" i="21"/>
  <c r="B39" i="21"/>
  <c r="G36" i="21"/>
  <c r="B36" i="21"/>
  <c r="M30" i="21"/>
  <c r="M23" i="21"/>
  <c r="H17" i="21"/>
  <c r="H11" i="21"/>
  <c r="L18" i="21" l="1"/>
  <c r="M18" i="21"/>
  <c r="L84" i="21"/>
  <c r="H16" i="21"/>
  <c r="M16" i="21"/>
  <c r="B1" i="21"/>
  <c r="E5" i="21"/>
  <c r="L15" i="21"/>
  <c r="L62" i="21"/>
  <c r="M5" i="21"/>
  <c r="M84" i="21"/>
  <c r="M6" i="21"/>
  <c r="M8" i="21"/>
  <c r="C13" i="21"/>
  <c r="M22" i="21"/>
  <c r="L34" i="21"/>
  <c r="M71" i="21"/>
  <c r="E7" i="21"/>
  <c r="L9" i="21"/>
  <c r="L13" i="21"/>
  <c r="D62" i="21"/>
  <c r="B5" i="21"/>
  <c r="M15" i="21"/>
  <c r="L22" i="21"/>
  <c r="L53" i="21"/>
  <c r="M63" i="21"/>
  <c r="M7" i="21"/>
  <c r="M13" i="21"/>
  <c r="M34" i="21"/>
  <c r="M53" i="21"/>
  <c r="M62" i="21"/>
  <c r="L73" i="21"/>
  <c r="B15" i="21"/>
  <c r="L16" i="21"/>
  <c r="L63" i="21"/>
</calcChain>
</file>

<file path=xl/sharedStrings.xml><?xml version="1.0" encoding="utf-8"?>
<sst xmlns="http://schemas.openxmlformats.org/spreadsheetml/2006/main" count="456" uniqueCount="207">
  <si>
    <t>氏名</t>
    <rPh sb="0" eb="2">
      <t>シメイ</t>
    </rPh>
    <phoneticPr fontId="1"/>
  </si>
  <si>
    <t>所属</t>
    <rPh sb="0" eb="2">
      <t>ショゾク</t>
    </rPh>
    <phoneticPr fontId="1"/>
  </si>
  <si>
    <t>開始</t>
    <rPh sb="0" eb="2">
      <t>カイシ</t>
    </rPh>
    <phoneticPr fontId="1"/>
  </si>
  <si>
    <t>ﾒｰﾙｱﾄﾞﾚｽ</t>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</si>
  <si>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</si>
  <si>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</si>
  <si>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</si>
  <si>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　</t>
  </si>
  <si>
    <t>提供または公開を予定している場合</t>
    <rPh sb="0" eb="2">
      <t>テイキョウ</t>
    </rPh>
    <rPh sb="5" eb="7">
      <t>コウカイ</t>
    </rPh>
    <rPh sb="8" eb="10">
      <t>ヨテイ</t>
    </rPh>
    <rPh sb="14" eb="16">
      <t>バアイ</t>
    </rPh>
    <phoneticPr fontId="1"/>
  </si>
  <si>
    <t>データの廃棄</t>
    <rPh sb="4" eb="6">
      <t>ハイキ</t>
    </rPh>
    <phoneticPr fontId="1"/>
  </si>
  <si>
    <t>から</t>
    <phoneticPr fontId="1"/>
  </si>
  <si>
    <t>まで</t>
    <phoneticPr fontId="1"/>
  </si>
  <si>
    <t>終了時の取り扱い方法</t>
    <rPh sb="0" eb="3">
      <t>シュウリョウジ</t>
    </rPh>
    <rPh sb="4" eb="5">
      <t>ト</t>
    </rPh>
    <rPh sb="6" eb="7">
      <t>アツカ</t>
    </rPh>
    <rPh sb="8" eb="10">
      <t>ホウホウ</t>
    </rPh>
    <phoneticPr fontId="1"/>
  </si>
  <si>
    <t>取り扱うパーソナルデータ
（多数の場合は別添可）</t>
    <rPh sb="0" eb="1">
      <t>ト</t>
    </rPh>
    <rPh sb="2" eb="3">
      <t>アツカ</t>
    </rPh>
    <rPh sb="14" eb="16">
      <t>タスウ</t>
    </rPh>
    <rPh sb="17" eb="19">
      <t>バアイ</t>
    </rPh>
    <rPh sb="20" eb="22">
      <t>ベッテン</t>
    </rPh>
    <rPh sb="22" eb="23">
      <t>カ</t>
    </rPh>
    <phoneticPr fontId="1"/>
  </si>
  <si>
    <t>　　　第三者に対するデータの提供または公開は、本人の同意を得た範囲を超えて行わない</t>
    <rPh sb="3" eb="4">
      <t>ダイ</t>
    </rPh>
    <rPh sb="4" eb="6">
      <t>サンシャ</t>
    </rPh>
    <rPh sb="7" eb="8">
      <t>タイ</t>
    </rPh>
    <rPh sb="14" eb="16">
      <t>テイキョウ</t>
    </rPh>
    <rPh sb="19" eb="21">
      <t>コウカイ</t>
    </rPh>
    <rPh sb="23" eb="25">
      <t>ホンニン</t>
    </rPh>
    <rPh sb="26" eb="28">
      <t>ドウイ</t>
    </rPh>
    <rPh sb="29" eb="30">
      <t>エ</t>
    </rPh>
    <rPh sb="31" eb="33">
      <t>ハンイ</t>
    </rPh>
    <rPh sb="34" eb="35">
      <t>コ</t>
    </rPh>
    <rPh sb="37" eb="38">
      <t>オコナ</t>
    </rPh>
    <phoneticPr fontId="1"/>
  </si>
  <si>
    <t>　　　データの提供、公開に当たり、データの利用目的や利用者、利用手続き等が明確化されている</t>
    <phoneticPr fontId="1"/>
  </si>
  <si>
    <t>確認日（年月日）</t>
    <rPh sb="0" eb="2">
      <t>カクニン</t>
    </rPh>
    <rPh sb="2" eb="3">
      <t>ビ</t>
    </rPh>
    <rPh sb="4" eb="5">
      <t>ネン</t>
    </rPh>
    <rPh sb="5" eb="7">
      <t>ツキヒ</t>
    </rPh>
    <phoneticPr fontId="14"/>
  </si>
  <si>
    <t>作成日（年月日）</t>
    <rPh sb="0" eb="3">
      <t>サクセイビ</t>
    </rPh>
    <rPh sb="4" eb="7">
      <t>ネンガッピ</t>
    </rPh>
    <phoneticPr fontId="1"/>
  </si>
  <si>
    <t>研究開発期間（年月日）</t>
    <rPh sb="2" eb="4">
      <t>カイハツ</t>
    </rPh>
    <rPh sb="4" eb="6">
      <t>キカン</t>
    </rPh>
    <rPh sb="7" eb="10">
      <t>ネンガッピ</t>
    </rPh>
    <phoneticPr fontId="1"/>
  </si>
  <si>
    <t>利用期間・保持期間（年月日）</t>
    <rPh sb="0" eb="2">
      <t>リヨウ</t>
    </rPh>
    <rPh sb="2" eb="4">
      <t>キカン</t>
    </rPh>
    <rPh sb="5" eb="7">
      <t>ホジ</t>
    </rPh>
    <rPh sb="7" eb="9">
      <t>キカン</t>
    </rPh>
    <rPh sb="10" eb="13">
      <t>ネンガッピ</t>
    </rPh>
    <phoneticPr fontId="1"/>
  </si>
  <si>
    <t>◯◯◯◯年○○月○○日</t>
    <rPh sb="4" eb="5">
      <t>ネン</t>
    </rPh>
    <rPh sb="7" eb="8">
      <t>ガツ</t>
    </rPh>
    <rPh sb="10" eb="11">
      <t>ニチ</t>
    </rPh>
    <phoneticPr fontId="1"/>
  </si>
  <si>
    <t>◯◯◯◯年◯◯月◯◯日</t>
    <phoneticPr fontId="1"/>
  </si>
  <si>
    <t>データの利用</t>
    <phoneticPr fontId="1"/>
  </si>
  <si>
    <r>
      <t>【記入上の注意事項】</t>
    </r>
    <r>
      <rPr>
        <sz val="14"/>
        <color theme="1"/>
        <rFont val="ＭＳ Ｐゴシック"/>
        <family val="2"/>
        <charset val="128"/>
        <scheme val="minor"/>
      </rPr>
      <t xml:space="preserve">
</t>
    </r>
    <r>
      <rPr>
        <b/>
        <sz val="14"/>
        <color rgb="FFFF0000"/>
        <rFont val="ＭＳ Ｐゴシック"/>
        <family val="3"/>
        <charset val="128"/>
        <scheme val="minor"/>
      </rPr>
      <t>＊提出の際はＥｘｃｅｌのまま提出してください。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</si>
  <si>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t>
    <phoneticPr fontId="1"/>
  </si>
  <si>
    <t>&lt;--</t>
    <phoneticPr fontId="1"/>
  </si>
  <si>
    <t>氏名</t>
    <rPh sb="0" eb="2">
      <t>シメイ</t>
    </rPh>
    <phoneticPr fontId="14"/>
  </si>
  <si>
    <t>&lt;--</t>
  </si>
  <si>
    <t>取り扱うパーソナルデータを具体的に記載ください。
下記（参考）を参照いただき、パーソナルデータを列挙ください。</t>
    <phoneticPr fontId="1"/>
  </si>
  <si>
    <r>
      <rPr>
        <b/>
        <sz val="24"/>
        <color rgb="FFFF0000"/>
        <rFont val="ＭＳ Ｐゴシック"/>
        <family val="3"/>
        <charset val="128"/>
        <scheme val="minor"/>
      </rPr>
      <t>スタート☛</t>
    </r>
    <r>
      <rPr>
        <b/>
        <sz val="14"/>
        <color rgb="FFFF0000"/>
        <rFont val="ＭＳ Ｐゴシック"/>
        <family val="3"/>
        <charset val="128"/>
        <scheme val="minor"/>
      </rPr>
      <t xml:space="preserve"> </t>
    </r>
    <r>
      <rPr>
        <sz val="14"/>
        <color theme="1"/>
        <rFont val="ＭＳ Ｐゴシック"/>
        <family val="3"/>
        <charset val="128"/>
        <scheme val="minor"/>
      </rPr>
      <t xml:space="preserve">          プルダウンより選択して下さい（右の矢印より選択してください）</t>
    </r>
    <rPh sb="23" eb="25">
      <t>センタク</t>
    </rPh>
    <rPh sb="27" eb="28">
      <t>クダ</t>
    </rPh>
    <rPh sb="31" eb="32">
      <t>ミギ</t>
    </rPh>
    <rPh sb="33" eb="35">
      <t>ヤジルシ</t>
    </rPh>
    <rPh sb="37" eb="39">
      <t>センタク</t>
    </rPh>
    <phoneticPr fontId="1"/>
  </si>
  <si>
    <t>研究種別　</t>
    <rPh sb="0" eb="2">
      <t>ケンキュウ</t>
    </rPh>
    <rPh sb="2" eb="4">
      <t>シュベツ</t>
    </rPh>
    <phoneticPr fontId="1"/>
  </si>
  <si>
    <t>　　　提供又は公開先</t>
    <rPh sb="3" eb="5">
      <t>テイキョウ</t>
    </rPh>
    <rPh sb="5" eb="6">
      <t>マタ</t>
    </rPh>
    <rPh sb="7" eb="9">
      <t>コウカイ</t>
    </rPh>
    <rPh sb="9" eb="10">
      <t>サキ</t>
    </rPh>
    <phoneticPr fontId="1"/>
  </si>
  <si>
    <t>海外で取得する理由／目的</t>
    <rPh sb="0" eb="2">
      <t>カイガイ</t>
    </rPh>
    <rPh sb="3" eb="5">
      <t>シュトク</t>
    </rPh>
    <rPh sb="7" eb="9">
      <t>リユウ</t>
    </rPh>
    <rPh sb="10" eb="12">
      <t>モクテキ</t>
    </rPh>
    <phoneticPr fontId="1"/>
  </si>
  <si>
    <t>　　　提供又は公開する目的</t>
    <rPh sb="3" eb="5">
      <t>テイキョウ</t>
    </rPh>
    <rPh sb="5" eb="6">
      <t>マタ</t>
    </rPh>
    <rPh sb="7" eb="9">
      <t>コウカイ</t>
    </rPh>
    <rPh sb="11" eb="13">
      <t>モクテキ</t>
    </rPh>
    <phoneticPr fontId="1"/>
  </si>
  <si>
    <t>　　　提供又は公開するデータ</t>
    <rPh sb="3" eb="5">
      <t>テイキョウ</t>
    </rPh>
    <rPh sb="5" eb="6">
      <t>マタ</t>
    </rPh>
    <rPh sb="7" eb="9">
      <t>コウカイ</t>
    </rPh>
    <phoneticPr fontId="1"/>
  </si>
  <si>
    <t>移送する理由／目的</t>
    <rPh sb="0" eb="2">
      <t>イソウ</t>
    </rPh>
    <rPh sb="4" eb="6">
      <t>リユウ</t>
    </rPh>
    <rPh sb="7" eb="9">
      <t>モクテキ</t>
    </rPh>
    <phoneticPr fontId="1"/>
  </si>
  <si>
    <t>移送方法</t>
    <rPh sb="0" eb="2">
      <t>イソウ</t>
    </rPh>
    <rPh sb="2" eb="4">
      <t>ホウホウ</t>
    </rPh>
    <phoneticPr fontId="1"/>
  </si>
  <si>
    <t>　２）　利用期間・保持期間終了時のデータの取り扱いに関して、データ取得前か後に、同意取得（又は通知・公表）を行う。</t>
    <rPh sb="4" eb="6">
      <t>リヨウ</t>
    </rPh>
    <rPh sb="6" eb="8">
      <t>キカン</t>
    </rPh>
    <rPh sb="9" eb="11">
      <t>ホジ</t>
    </rPh>
    <rPh sb="11" eb="13">
      <t>キカン</t>
    </rPh>
    <rPh sb="13" eb="16">
      <t>シュウリョウジ</t>
    </rPh>
    <rPh sb="21" eb="22">
      <t>ト</t>
    </rPh>
    <rPh sb="23" eb="24">
      <t>アツカ</t>
    </rPh>
    <rPh sb="26" eb="27">
      <t>カン</t>
    </rPh>
    <rPh sb="40" eb="42">
      <t>ドウイ</t>
    </rPh>
    <rPh sb="42" eb="44">
      <t>シュトク</t>
    </rPh>
    <rPh sb="45" eb="46">
      <t>マタ</t>
    </rPh>
    <rPh sb="47" eb="49">
      <t>ツウチ</t>
    </rPh>
    <rPh sb="50" eb="52">
      <t>コウヒョウ</t>
    </rPh>
    <rPh sb="54" eb="55">
      <t>オコナ</t>
    </rPh>
    <phoneticPr fontId="1"/>
  </si>
  <si>
    <t>　１）　データの利用期間・保持期間を設定し、データ取得前か後に、本人からその内容について同意取得（又は通知・公表）を行う。</t>
    <rPh sb="8" eb="10">
      <t>リヨウ</t>
    </rPh>
    <rPh sb="10" eb="12">
      <t>キカン</t>
    </rPh>
    <rPh sb="13" eb="15">
      <t>ホジ</t>
    </rPh>
    <rPh sb="15" eb="17">
      <t>キカン</t>
    </rPh>
    <rPh sb="18" eb="20">
      <t>セッテイ</t>
    </rPh>
    <rPh sb="25" eb="27">
      <t>シュトク</t>
    </rPh>
    <rPh sb="27" eb="28">
      <t>マエ</t>
    </rPh>
    <rPh sb="29" eb="30">
      <t>アト</t>
    </rPh>
    <rPh sb="32" eb="34">
      <t>ホンニン</t>
    </rPh>
    <rPh sb="38" eb="40">
      <t>ナイヨウ</t>
    </rPh>
    <rPh sb="46" eb="48">
      <t>シュトク</t>
    </rPh>
    <rPh sb="49" eb="50">
      <t>マタ</t>
    </rPh>
    <rPh sb="58" eb="59">
      <t>オコナ</t>
    </rPh>
    <phoneticPr fontId="1"/>
  </si>
  <si>
    <t>データを取得する国</t>
    <phoneticPr fontId="1"/>
  </si>
  <si>
    <t xml:space="preserve"> </t>
    <phoneticPr fontId="1"/>
  </si>
  <si>
    <t>件</t>
    <rPh sb="0" eb="1">
      <t>ケン</t>
    </rPh>
    <phoneticPr fontId="1"/>
  </si>
  <si>
    <t>移送時には、暗号化処理など適切なセキュリティを担保することが必要です。</t>
    <phoneticPr fontId="1"/>
  </si>
  <si>
    <t>選択して下さい　</t>
  </si>
  <si>
    <t>選択して下さい</t>
  </si>
  <si>
    <t>データの利用目的は、その用途が適切に限定されていることが必要です。</t>
    <phoneticPr fontId="1"/>
  </si>
  <si>
    <t>海外研究機関・海外設置クラウド等、海外へ/海外からデータの移送は行わない。</t>
    <rPh sb="0" eb="2">
      <t>カイガイ</t>
    </rPh>
    <rPh sb="2" eb="4">
      <t>ケンキュウ</t>
    </rPh>
    <rPh sb="4" eb="6">
      <t>キカン</t>
    </rPh>
    <rPh sb="7" eb="9">
      <t>カイガイ</t>
    </rPh>
    <rPh sb="9" eb="11">
      <t>セッチ</t>
    </rPh>
    <rPh sb="15" eb="16">
      <t>ナド</t>
    </rPh>
    <rPh sb="17" eb="19">
      <t>カイガイ</t>
    </rPh>
    <rPh sb="21" eb="23">
      <t>カイガイ</t>
    </rPh>
    <rPh sb="29" eb="31">
      <t>イソウ</t>
    </rPh>
    <rPh sb="32" eb="33">
      <t>オコナ</t>
    </rPh>
    <phoneticPr fontId="1"/>
  </si>
  <si>
    <t xml:space="preserve">取得方法
</t>
    <rPh sb="0" eb="2">
      <t>シュトク</t>
    </rPh>
    <rPh sb="2" eb="4">
      <t>ホウホウ</t>
    </rPh>
    <phoneticPr fontId="1"/>
  </si>
  <si>
    <t>パーソナルデータの取得方法（取得主体、手段、場所、など）を具体的かつ簡潔に記載ください。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</si>
  <si>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r>
      <t>　２）　本人の同意を得ずに、</t>
    </r>
    <r>
      <rPr>
        <sz val="14"/>
        <rFont val="ＭＳ Ｐゴシック"/>
        <family val="3"/>
        <charset val="128"/>
        <scheme val="minor"/>
      </rPr>
      <t>個人の</t>
    </r>
    <r>
      <rPr>
        <sz val="14"/>
        <color theme="1"/>
        <rFont val="ＭＳ Ｐゴシック"/>
        <family val="2"/>
        <charset val="128"/>
        <scheme val="minor"/>
      </rPr>
      <t>特定を行う分析や機微な内容（個人が知られたくない情報）を推定する分析を行わない</t>
    </r>
    <rPh sb="4" eb="6">
      <t>ホンニン</t>
    </rPh>
    <rPh sb="7" eb="9">
      <t>ドウイ</t>
    </rPh>
    <rPh sb="10" eb="11">
      <t>エ</t>
    </rPh>
    <rPh sb="14" eb="16">
      <t>コジン</t>
    </rPh>
    <rPh sb="25" eb="27">
      <t>キビ</t>
    </rPh>
    <rPh sb="28" eb="30">
      <t>ナイヨウ</t>
    </rPh>
    <rPh sb="31" eb="33">
      <t>コジン</t>
    </rPh>
    <rPh sb="34" eb="35">
      <t>シ</t>
    </rPh>
    <rPh sb="41" eb="43">
      <t>ジョウホウ</t>
    </rPh>
    <rPh sb="45" eb="47">
      <t>スイテイ</t>
    </rPh>
    <rPh sb="49" eb="51">
      <t>ブンセキ</t>
    </rPh>
    <rPh sb="52" eb="53">
      <t>オコナ</t>
    </rPh>
    <phoneticPr fontId="1"/>
  </si>
  <si>
    <t>　３）　本人の同意を得ずに、他の研究開発において取得したデータとの突合（マッシュアップ）を行わない</t>
    <rPh sb="14" eb="15">
      <t>ホカ</t>
    </rPh>
    <rPh sb="16" eb="18">
      <t>ケンキュウ</t>
    </rPh>
    <rPh sb="18" eb="20">
      <t>カイハツ</t>
    </rPh>
    <rPh sb="24" eb="26">
      <t>シュトク</t>
    </rPh>
    <rPh sb="33" eb="35">
      <t>トツゴウ</t>
    </rPh>
    <rPh sb="45" eb="46">
      <t>オコナ</t>
    </rPh>
    <phoneticPr fontId="1"/>
  </si>
  <si>
    <t>取得する国での取得ルールに従っている</t>
    <rPh sb="0" eb="2">
      <t>シュトク</t>
    </rPh>
    <rPh sb="4" eb="5">
      <t>クニ</t>
    </rPh>
    <rPh sb="7" eb="9">
      <t>シュトク</t>
    </rPh>
    <rPh sb="13" eb="14">
      <t>シタガ</t>
    </rPh>
    <phoneticPr fontId="1"/>
  </si>
  <si>
    <t>選択してください　</t>
  </si>
  <si>
    <t xml:space="preserve"> 第三者に対するデータの提供・公開の予定はない（加工・分析後のデータを含む）</t>
    <rPh sb="1" eb="2">
      <t>ダイ</t>
    </rPh>
    <rPh sb="2" eb="4">
      <t>サンシャ</t>
    </rPh>
    <rPh sb="5" eb="6">
      <t>タイ</t>
    </rPh>
    <rPh sb="12" eb="14">
      <t>テイキョウ</t>
    </rPh>
    <rPh sb="15" eb="17">
      <t>コウカイ</t>
    </rPh>
    <rPh sb="18" eb="20">
      <t>ヨテイ</t>
    </rPh>
    <rPh sb="24" eb="26">
      <t>カコウ</t>
    </rPh>
    <rPh sb="27" eb="29">
      <t>ブンセキ</t>
    </rPh>
    <rPh sb="29" eb="30">
      <t>ゴ</t>
    </rPh>
    <rPh sb="35" eb="36">
      <t>フク</t>
    </rPh>
    <phoneticPr fontId="1"/>
  </si>
  <si>
    <t xml:space="preserve">      論文等の成果発表時、個人を特定できないようにしたデータもしくは統計データを用いる</t>
    <rPh sb="6" eb="8">
      <t>ロンブン</t>
    </rPh>
    <rPh sb="8" eb="9">
      <t>トウ</t>
    </rPh>
    <rPh sb="10" eb="12">
      <t>セイカ</t>
    </rPh>
    <rPh sb="12" eb="14">
      <t>ハッピョウ</t>
    </rPh>
    <rPh sb="14" eb="15">
      <t>ジ</t>
    </rPh>
    <rPh sb="16" eb="18">
      <t>コジン</t>
    </rPh>
    <rPh sb="19" eb="21">
      <t>トクテイ</t>
    </rPh>
    <rPh sb="37" eb="39">
      <t>トウケイ</t>
    </rPh>
    <rPh sb="43" eb="44">
      <t>モチ</t>
    </rPh>
    <phoneticPr fontId="1"/>
  </si>
  <si>
    <t xml:space="preserve">
</t>
    <phoneticPr fontId="1"/>
  </si>
  <si>
    <t>オプトイン（同意）の方法</t>
    <rPh sb="6" eb="8">
      <t>ドウイ</t>
    </rPh>
    <rPh sb="10" eb="12">
      <t>ホウホウ</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</si>
  <si>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</si>
  <si>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論文発表</t>
    <rPh sb="0" eb="2">
      <t>ロンブン</t>
    </rPh>
    <rPh sb="2" eb="4">
      <t>ハッピョウ</t>
    </rPh>
    <phoneticPr fontId="1"/>
  </si>
  <si>
    <t>利用での主要な確認事項</t>
    <rPh sb="0" eb="2">
      <t>リヨウ</t>
    </rPh>
    <rPh sb="4" eb="6">
      <t>シュヨウ</t>
    </rPh>
    <rPh sb="7" eb="9">
      <t>カクニン</t>
    </rPh>
    <rPh sb="9" eb="11">
      <t>ジコウ</t>
    </rPh>
    <phoneticPr fontId="1"/>
  </si>
  <si>
    <t>データの取得主体以外（いわゆる第三者）に対するデータの提供・公開（論文発表を除く）</t>
    <rPh sb="4" eb="6">
      <t>シュトク</t>
    </rPh>
    <rPh sb="6" eb="8">
      <t>シュタイ</t>
    </rPh>
    <rPh sb="8" eb="10">
      <t>イガイ</t>
    </rPh>
    <rPh sb="15" eb="16">
      <t>ダイ</t>
    </rPh>
    <rPh sb="16" eb="18">
      <t>サンシャ</t>
    </rPh>
    <rPh sb="20" eb="21">
      <t>タイ</t>
    </rPh>
    <rPh sb="27" eb="29">
      <t>テイキョウ</t>
    </rPh>
    <rPh sb="30" eb="32">
      <t>コウカイ</t>
    </rPh>
    <rPh sb="33" eb="35">
      <t>ロンブン</t>
    </rPh>
    <rPh sb="35" eb="37">
      <t>ハッピョウ</t>
    </rPh>
    <rPh sb="38" eb="39">
      <t>ノゾ</t>
    </rPh>
    <phoneticPr fontId="1"/>
  </si>
  <si>
    <t>コメント、及びコメントへの回答</t>
    <rPh sb="5" eb="6">
      <t>オヨ</t>
    </rPh>
    <rPh sb="13" eb="15">
      <t>カイトウ</t>
    </rPh>
    <phoneticPr fontId="1"/>
  </si>
  <si>
    <t>　 暗号化処理などセキュリティの担保方法</t>
    <phoneticPr fontId="1"/>
  </si>
  <si>
    <t>移送するデータ</t>
    <rPh sb="0" eb="2">
      <t>イソウ</t>
    </rPh>
    <phoneticPr fontId="1"/>
  </si>
  <si>
    <t>パーソナルデータ取扱チェックリスト</t>
    <rPh sb="8" eb="10">
      <t>トリアツカ</t>
    </rPh>
    <phoneticPr fontId="1"/>
  </si>
  <si>
    <t>様式：　様式１だと"1"、様式2だと"2"</t>
    <rPh sb="0" eb="2">
      <t>ヨウシキ</t>
    </rPh>
    <rPh sb="4" eb="6">
      <t>ヨウシキ</t>
    </rPh>
    <rPh sb="13" eb="15">
      <t>ヨウシキ</t>
    </rPh>
    <phoneticPr fontId="1"/>
  </si>
  <si>
    <t>委託研究における課題名と採択番号と副題とを記載ください。
（例）・課題名：＊＊＊利活用・基盤技術の研究開発
　　　・採択番号：195A05
　　　・副題：＊＊＊を実現する＊＊＊予測技術の研究開発</t>
    <phoneticPr fontId="1"/>
  </si>
  <si>
    <t>課題名、課題番号または個別課題番号、提案課題を記載ください。
　　　・課題名：＊＊＊ネットワーク基盤の研究開発
　　　・課題番号または個別課題番号：195／195A
　　　・提案課題：＊＊＊の研究開発</t>
    <rPh sb="0" eb="2">
      <t>カダイ</t>
    </rPh>
    <rPh sb="2" eb="3">
      <t>メイ</t>
    </rPh>
    <rPh sb="18" eb="20">
      <t>テイアン</t>
    </rPh>
    <rPh sb="20" eb="22">
      <t>カダイ</t>
    </rPh>
    <rPh sb="23" eb="25">
      <t>キサイ</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</si>
  <si>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</si>
  <si>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</si>
  <si>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研究代表者が外部機関の場合、代表研究者とNICTに所属する研究分担者1名をご記入下さい。</t>
    <phoneticPr fontId="1"/>
  </si>
  <si>
    <t>委託研究計画書における研究概要文を流用いただいても結構です。</t>
    <phoneticPr fontId="1"/>
  </si>
  <si>
    <r>
      <t>取得するデータ、データの取得方法、利用目的、第三者提供の可否等について、本人（データ化される人）から同意を取得する。　（ただし、本人が自らSNSやブログ等を通してインターネット上に発信した情報を取得する場合を除く。</t>
    </r>
    <r>
      <rPr>
        <sz val="11"/>
        <color theme="1"/>
        <rFont val="ＭＳ Ｐゴシック"/>
        <family val="3"/>
        <charset val="128"/>
        <scheme val="minor"/>
      </rPr>
      <t>[注]この場合、著作権の観点でも注意してください</t>
    </r>
    <r>
      <rPr>
        <sz val="14"/>
        <color theme="1"/>
        <rFont val="ＭＳ Ｐゴシック"/>
        <family val="2"/>
        <charset val="128"/>
        <scheme val="minor"/>
      </rPr>
      <t>)</t>
    </r>
    <rPh sb="108" eb="109">
      <t>チュウ</t>
    </rPh>
    <rPh sb="112" eb="114">
      <t>バアイ</t>
    </rPh>
    <rPh sb="115" eb="118">
      <t>チョサクケン</t>
    </rPh>
    <rPh sb="119" eb="121">
      <t>カンテン</t>
    </rPh>
    <rPh sb="123" eb="125">
      <t>チュウイ</t>
    </rPh>
    <phoneticPr fontId="1"/>
  </si>
  <si>
    <t>書面</t>
  </si>
  <si>
    <t>同意取得における説明において、データの利用目的や第３者提供について認識・理解しやすい形で伝えているか</t>
    <phoneticPr fontId="1"/>
  </si>
  <si>
    <t xml:space="preserve">　データ利用目的と異なる目的で、個人を推定するような分析はできません。また、個人を推定するための他のデータとの突合もできません。
　研究において個人を推定する必要性がある場合、別途相談ください。
</t>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</si>
  <si>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rPh sb="34" eb="36">
      <t>センタク</t>
    </rPh>
    <rPh sb="38" eb="40">
      <t>リユウ</t>
    </rPh>
    <rPh sb="41" eb="43">
      <t>ショチ</t>
    </rPh>
    <rPh sb="44" eb="46">
      <t>ビコウ</t>
    </rPh>
    <rPh sb="46" eb="47">
      <t>ラン</t>
    </rPh>
    <rPh sb="48" eb="50">
      <t>キサイ</t>
    </rPh>
    <rPh sb="57" eb="58">
      <t>タト</t>
    </rPh>
    <rPh sb="61" eb="63">
      <t>ホカン</t>
    </rPh>
    <rPh sb="63" eb="65">
      <t>キカン</t>
    </rPh>
    <rPh sb="66" eb="67">
      <t>サダ</t>
    </rPh>
    <rPh sb="72" eb="73">
      <t>ムズカ</t>
    </rPh>
    <rPh sb="95" eb="97">
      <t>ショチ</t>
    </rPh>
    <phoneticPr fontId="1"/>
  </si>
  <si>
    <t>「情報通信研究機構研究資料等の保存及び管理に関するガイドライン」により、研究資料は論文等を発表してから原則として10年間の保管を求められますので注意してください。</t>
    <phoneticPr fontId="1"/>
  </si>
  <si>
    <t>記載してください</t>
    <phoneticPr fontId="1"/>
  </si>
  <si>
    <t>おおよそ決まっている場合は記入してください。決まってない場合は未定と記入してください。</t>
    <rPh sb="4" eb="5">
      <t>キ</t>
    </rPh>
    <rPh sb="10" eb="12">
      <t>バアイ</t>
    </rPh>
    <rPh sb="13" eb="15">
      <t>キニュウ</t>
    </rPh>
    <rPh sb="22" eb="23">
      <t>キ</t>
    </rPh>
    <rPh sb="28" eb="30">
      <t>バアイ</t>
    </rPh>
    <rPh sb="31" eb="33">
      <t>ミテイ</t>
    </rPh>
    <rPh sb="34" eb="36">
      <t>キニュウ</t>
    </rPh>
    <phoneticPr fontId="1"/>
  </si>
  <si>
    <r>
      <t xml:space="preserve">取得予定時期
</t>
    </r>
    <r>
      <rPr>
        <sz val="11"/>
        <rFont val="ＭＳ Ｐゴシック"/>
        <family val="3"/>
        <charset val="128"/>
        <scheme val="minor"/>
      </rPr>
      <t>例：○○○○年○月頃までに取得予定</t>
    </r>
    <rPh sb="2" eb="4">
      <t>ヨテイ</t>
    </rPh>
    <rPh sb="4" eb="6">
      <t>ジキ</t>
    </rPh>
    <rPh sb="7" eb="8">
      <t>レイ</t>
    </rPh>
    <rPh sb="13" eb="14">
      <t>ネン</t>
    </rPh>
    <rPh sb="15" eb="16">
      <t>ガツ</t>
    </rPh>
    <rPh sb="16" eb="17">
      <t>コロ</t>
    </rPh>
    <rPh sb="20" eb="22">
      <t>シュトク</t>
    </rPh>
    <rPh sb="22" eb="24">
      <t>ヨテイ</t>
    </rPh>
    <phoneticPr fontId="1"/>
  </si>
  <si>
    <t>データを取得する場所</t>
    <rPh sb="8" eb="10">
      <t>バショ</t>
    </rPh>
    <phoneticPr fontId="1"/>
  </si>
  <si>
    <t>海外で取得するデータ</t>
    <rPh sb="0" eb="2">
      <t>カイガイ</t>
    </rPh>
    <rPh sb="3" eb="5">
      <t>シュトク</t>
    </rPh>
    <phoneticPr fontId="1"/>
  </si>
  <si>
    <t>　パスワードによるアクセス制御や暗号化処理などセキュリティの担保方法</t>
    <rPh sb="16" eb="19">
      <t>アンゴウカ</t>
    </rPh>
    <rPh sb="19" eb="21">
      <t>ショリ</t>
    </rPh>
    <rPh sb="30" eb="32">
      <t>タンポ</t>
    </rPh>
    <rPh sb="32" eb="34">
      <t>ホウホウ</t>
    </rPh>
    <phoneticPr fontId="1"/>
  </si>
  <si>
    <t>選択してください</t>
    <rPh sb="0" eb="2">
      <t>センタク</t>
    </rPh>
    <phoneticPr fontId="1"/>
  </si>
  <si>
    <t>　生データのみならず加工、分析後のデータを第３者に公開・提供する場合も、１．を選択して下さい。論文発表だけの場合は２．を選択してください。
　第３者提供を計画される場合、事前同意書や公示パネルに第３者提供する旨の記載が必要です。また、その提供先が決まっている場合は、提供先の記載が必要です。可能ならば、第３者提供の目的において公共性（公共の利益）を明記されることを薦めます。</t>
    <phoneticPr fontId="1"/>
  </si>
  <si>
    <t>　生データのみならず加工、分析後のデータを第３者に公開・提供する場合も、１．を選択して下さい。受託者内でのデータ共有や、論文発表だけの場合は２．を選択してください。
　第３者提供を計画される場合、事前同意書や公示パネルに第３者提供する旨の記載が必要です。また、その提供先が決まっている場合は、提供先の記載が必要です。可能ならば、第３者提供の目的において公共性（公共の利益）を明記されることを薦めます。</t>
    <rPh sb="47" eb="50">
      <t>ジュタクシャ</t>
    </rPh>
    <phoneticPr fontId="1"/>
  </si>
  <si>
    <t>　生データのみならず加工、分析後のデータを第３者に公開・提供する場合も、１．を選択して下さい。委託を受けた機関内でのデータ共有や、論文発表だけの場合は２．を選択してください。
　第３者提供を計画される場合、事前同意書や公示パネルに第３者提供する旨の記載が必要です。また、その提供先が決まっている場合は、提供先の記載が必要です。可能ならば、第３者提供の目的において公共性（公共の利益）を明記されることを薦めます。</t>
    <rPh sb="47" eb="49">
      <t>イタク</t>
    </rPh>
    <rPh sb="50" eb="51">
      <t>ウ</t>
    </rPh>
    <rPh sb="53" eb="55">
      <t>キカン</t>
    </rPh>
    <phoneticPr fontId="1"/>
  </si>
  <si>
    <t>　生データのみならず加工、分析後のデータを第３者に公開・提供する場合も、１．を選択して下さい。共同研究機関内でのデータ共有や、論文発表だけの場合は２．を選択してください。
　第３者提供を計画される場合、事前同意書や公示パネルに第３者提供する旨の記載が必要です。また、その提供先が決まっている場合は、提供先の記載が必要です。可能ならば、第３者提供の目的において公共性（公共の利益）を明記されることを薦めます。</t>
    <rPh sb="47" eb="49">
      <t>キョウドウ</t>
    </rPh>
    <rPh sb="49" eb="51">
      <t>ケンキュウ</t>
    </rPh>
    <rPh sb="51" eb="53">
      <t>キカン</t>
    </rPh>
    <phoneticPr fontId="1"/>
  </si>
  <si>
    <r>
      <t xml:space="preserve">研究目的
/研究計画・方法
</t>
    </r>
    <r>
      <rPr>
        <b/>
        <sz val="12"/>
        <color rgb="FFFF0000"/>
        <rFont val="ＭＳ Ｐゴシック"/>
        <family val="3"/>
        <charset val="128"/>
        <scheme val="minor"/>
      </rPr>
      <t>３００字程度で記載してください。</t>
    </r>
    <rPh sb="22" eb="24">
      <t>キサイ</t>
    </rPh>
    <phoneticPr fontId="1"/>
  </si>
  <si>
    <t xml:space="preserve">
第３者提供は、適切なる説明（事前同意やポスター公示）などが必要です。
外部機関のプライバシーポリシー（Twitterや携帯キャリアなど）に準拠する場合は、その機関名を明記いただくとともに補足資料として規約やプライバーポリシーを準備ください。
日欧・日米共同公募の場合、データの海外移送が想定されますが、海外機関との適切な契約と、被験者に対する説明が必要です。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また審査結果の通知がある場合、資料をご準備ください。
</t>
    <phoneticPr fontId="1"/>
  </si>
  <si>
    <t>様式提出ごとに作成日を記載してください</t>
    <phoneticPr fontId="1"/>
  </si>
  <si>
    <t>研究計画中での審議（プロセス１、様式１）から変更になった場合には、新しい研究開発課題名に加えて、様式１に記載した研究開発課題名も
「（旧）○○○○○○○○」と記入してください。</t>
    <rPh sb="0" eb="2">
      <t>ケンキュウ</t>
    </rPh>
    <rPh sb="2" eb="5">
      <t>ケイカクチュウ</t>
    </rPh>
    <rPh sb="7" eb="9">
      <t>シンギ</t>
    </rPh>
    <rPh sb="16" eb="18">
      <t>ヨウシキ</t>
    </rPh>
    <rPh sb="22" eb="24">
      <t>ヘンコウ</t>
    </rPh>
    <rPh sb="28" eb="30">
      <t>バアイ</t>
    </rPh>
    <rPh sb="33" eb="34">
      <t>アタラ</t>
    </rPh>
    <rPh sb="36" eb="38">
      <t>ケンキュウ</t>
    </rPh>
    <rPh sb="38" eb="40">
      <t>カイハツ</t>
    </rPh>
    <rPh sb="40" eb="42">
      <t>カダイ</t>
    </rPh>
    <rPh sb="42" eb="43">
      <t>メイ</t>
    </rPh>
    <rPh sb="44" eb="45">
      <t>クワ</t>
    </rPh>
    <rPh sb="48" eb="50">
      <t>ヨウシキ</t>
    </rPh>
    <rPh sb="52" eb="54">
      <t>キサイ</t>
    </rPh>
    <rPh sb="56" eb="58">
      <t>ケンキュウ</t>
    </rPh>
    <rPh sb="58" eb="60">
      <t>カイハツ</t>
    </rPh>
    <rPh sb="60" eb="62">
      <t>カダイ</t>
    </rPh>
    <rPh sb="62" eb="63">
      <t>メイ</t>
    </rPh>
    <rPh sb="67" eb="68">
      <t>キュウ</t>
    </rPh>
    <rPh sb="79" eb="81">
      <t>キニュウ</t>
    </rPh>
    <phoneticPr fontId="1"/>
  </si>
  <si>
    <t>【様式１】への「パーソナルデータ取扱研究開発に対するリスク評価結果」に付与されたID[*]を記入してください。
  [*] D_12345_190101_01形式 または 0001_FY19_01234形式のID</t>
    <rPh sb="79" eb="81">
      <t>ケイシキ</t>
    </rPh>
    <phoneticPr fontId="1"/>
  </si>
  <si>
    <r>
      <t xml:space="preserve">取得件数　 </t>
    </r>
    <r>
      <rPr>
        <b/>
        <sz val="12"/>
        <rFont val="ＭＳ Ｐゴシック"/>
        <family val="3"/>
        <charset val="128"/>
        <scheme val="minor"/>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</si>
  <si>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r>
      <rPr>
        <b/>
        <sz val="14"/>
        <color theme="1"/>
        <rFont val="ＭＳ Ｐゴシック"/>
        <family val="3"/>
        <charset val="128"/>
        <scheme val="minor"/>
      </rPr>
      <t>オプトイン／オプトアウト：　</t>
    </r>
    <r>
      <rPr>
        <sz val="14"/>
        <color theme="1"/>
        <rFont val="ＭＳ Ｐゴシック"/>
        <family val="3"/>
        <charset val="128"/>
        <scheme val="minor"/>
      </rPr>
      <t>１．オプトイン　２．オプトアウト　３．オプトイン、オプトアウトの両方　　×（両方ともしない）</t>
    </r>
    <rPh sb="46" eb="48">
      <t>リョウホウ</t>
    </rPh>
    <rPh sb="52" eb="54">
      <t>リョウホウ</t>
    </rPh>
    <phoneticPr fontId="1"/>
  </si>
  <si>
    <t>・オプトアウトを準備する場合、その手段[*1]や内容[*2]を具体的に記載してください。
　[*1]例えば、書面、公示パネル
　[*2]例えば、要請による取得データの削除や、第３者提供の拒否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50" eb="51">
      <t>タト</t>
    </rPh>
    <rPh sb="68" eb="69">
      <t>タト</t>
    </rPh>
    <rPh sb="104" eb="105">
      <t>カタ</t>
    </rPh>
    <rPh sb="110" eb="112">
      <t>トクテイ</t>
    </rPh>
    <rPh sb="118" eb="120">
      <t>コジン</t>
    </rPh>
    <rPh sb="120" eb="122">
      <t>ジョウホウ</t>
    </rPh>
    <rPh sb="123" eb="124">
      <t>モ</t>
    </rPh>
    <rPh sb="125" eb="126">
      <t>ツヅ</t>
    </rPh>
    <rPh sb="140" eb="142">
      <t>ホカン</t>
    </rPh>
    <rPh sb="144" eb="146">
      <t>ジュウブン</t>
    </rPh>
    <rPh sb="147" eb="149">
      <t>チュウイ</t>
    </rPh>
    <rPh sb="151" eb="153">
      <t>ヒツヨウ</t>
    </rPh>
    <rPh sb="158" eb="159">
      <t>テン</t>
    </rPh>
    <rPh sb="160" eb="162">
      <t>コウリョ</t>
    </rPh>
    <rPh sb="172" eb="173">
      <t>ウ</t>
    </rPh>
    <rPh sb="174" eb="175">
      <t>ツ</t>
    </rPh>
    <rPh sb="182" eb="184">
      <t>ハンダン</t>
    </rPh>
    <phoneticPr fontId="1"/>
  </si>
  <si>
    <t>パーソナルデータの保管時には、取り扱うパーソナルデータにアクセスできる職員を必要最小限としたり、暗号化処理をするなどセキュリティを担保する。
　　１．保管しない　　２．担保しながら保管する　　×（担保せずに保管する）</t>
    <rPh sb="9" eb="11">
      <t>ホカン</t>
    </rPh>
    <rPh sb="11" eb="12">
      <t>ジ</t>
    </rPh>
    <rPh sb="48" eb="51">
      <t>アンゴウカ</t>
    </rPh>
    <rPh sb="51" eb="53">
      <t>ショリ</t>
    </rPh>
    <rPh sb="65" eb="67">
      <t>タンポ</t>
    </rPh>
    <phoneticPr fontId="1"/>
  </si>
  <si>
    <t>特に機密性が高いと考えるデータ（例：要配慮個人情報）を保管する場合には、暗号化等も検討してください。</t>
    <rPh sb="0" eb="1">
      <t>トク</t>
    </rPh>
    <rPh sb="2" eb="5">
      <t>キミツセイ</t>
    </rPh>
    <rPh sb="6" eb="7">
      <t>タカ</t>
    </rPh>
    <rPh sb="9" eb="10">
      <t>カンガ</t>
    </rPh>
    <rPh sb="16" eb="17">
      <t>レイ</t>
    </rPh>
    <rPh sb="18" eb="25">
      <t>ヨウハイリョコジンジョウホウ</t>
    </rPh>
    <rPh sb="27" eb="29">
      <t>ホカン</t>
    </rPh>
    <rPh sb="31" eb="33">
      <t>バアイ</t>
    </rPh>
    <rPh sb="36" eb="39">
      <t>アンゴウカ</t>
    </rPh>
    <rPh sb="39" eb="40">
      <t>トウ</t>
    </rPh>
    <rPh sb="47" eb="49">
      <t>アンゴウ</t>
    </rPh>
    <rPh sb="49" eb="50">
      <t>カ</t>
    </rPh>
    <phoneticPr fontId="1"/>
  </si>
  <si>
    <t>ファイル転送システムを利用する場合には、どのようなシステムを利用するのか記載してください。　　例：NICTのシステム、無料のシステム</t>
    <rPh sb="30" eb="32">
      <t>リヨウ</t>
    </rPh>
    <rPh sb="36" eb="38">
      <t>キサイ</t>
    </rPh>
    <rPh sb="47" eb="48">
      <t>レイ</t>
    </rPh>
    <rPh sb="59" eb="61">
      <t>ムリョウ</t>
    </rPh>
    <phoneticPr fontId="1"/>
  </si>
  <si>
    <t>選択してください</t>
    <phoneticPr fontId="1"/>
  </si>
  <si>
    <t>承認（予定）日</t>
    <rPh sb="0" eb="2">
      <t>ショウニン</t>
    </rPh>
    <rPh sb="3" eb="5">
      <t>ヨテイ</t>
    </rPh>
    <rPh sb="6" eb="7">
      <t>ビ</t>
    </rPh>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</si>
  <si>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</si>
  <si>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</si>
  <si>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rPh sb="0" eb="3">
      <t>イインカイ</t>
    </rPh>
    <rPh sb="50" eb="52">
      <t>ショカイ</t>
    </rPh>
    <rPh sb="53" eb="55">
      <t>シンセイ</t>
    </rPh>
    <rPh sb="60" eb="62">
      <t>ジョウキ</t>
    </rPh>
    <rPh sb="65" eb="67">
      <t>ヒョウカ</t>
    </rPh>
    <rPh sb="67" eb="69">
      <t>ケッカ</t>
    </rPh>
    <phoneticPr fontId="1"/>
  </si>
  <si>
    <r>
      <t>自ら研究</t>
    </r>
    <r>
      <rPr>
        <sz val="11"/>
        <rFont val="ＭＳ Ｐゴシック"/>
        <family val="3"/>
        <charset val="128"/>
        <scheme val="minor"/>
      </rPr>
      <t>（運営費交付金を用いて機構内で行うもの）</t>
    </r>
    <rPh sb="0" eb="1">
      <t>ミズカ</t>
    </rPh>
    <rPh sb="2" eb="4">
      <t>ケンキュウ</t>
    </rPh>
    <rPh sb="5" eb="8">
      <t>ウンエイヒ</t>
    </rPh>
    <rPh sb="8" eb="11">
      <t>コウフキン</t>
    </rPh>
    <rPh sb="12" eb="13">
      <t>モチ</t>
    </rPh>
    <rPh sb="15" eb="17">
      <t>キコウ</t>
    </rPh>
    <rPh sb="17" eb="18">
      <t>ナイ</t>
    </rPh>
    <rPh sb="19" eb="20">
      <t>オコナ</t>
    </rPh>
    <phoneticPr fontId="1"/>
  </si>
  <si>
    <r>
      <t>受託研究・研究助成金による研究</t>
    </r>
    <r>
      <rPr>
        <sz val="11"/>
        <color theme="1"/>
        <rFont val="ＭＳ Ｐゴシック"/>
        <family val="3"/>
        <charset val="128"/>
        <scheme val="minor"/>
      </rPr>
      <t>（外部機関から研究開発費用提供・助成を受けて行うもの）</t>
    </r>
    <phoneticPr fontId="1"/>
  </si>
  <si>
    <r>
      <t>共同研究</t>
    </r>
    <r>
      <rPr>
        <sz val="11"/>
        <color theme="1"/>
        <rFont val="ＭＳ Ｐゴシック"/>
        <family val="3"/>
        <charset val="128"/>
        <scheme val="minor"/>
      </rPr>
      <t>（外部研究機関と共同で行うもの）</t>
    </r>
    <phoneticPr fontId="1"/>
  </si>
  <si>
    <r>
      <t>　１）　データをあらかじめ特定した目的以外で利用することはない。</t>
    </r>
    <r>
      <rPr>
        <sz val="14"/>
        <rFont val="ＭＳ Ｐゴシック"/>
        <family val="3"/>
        <charset val="128"/>
        <scheme val="minor"/>
      </rPr>
      <t>特に、</t>
    </r>
    <r>
      <rPr>
        <sz val="12"/>
        <rFont val="ＭＳ Ｐゴシック"/>
        <family val="3"/>
        <charset val="128"/>
        <scheme val="minor"/>
      </rPr>
      <t>取得済みのデータや共同研究先が取得したデータを利用する場合は、取得時に本人から同意を得た目的以外では利用しないよう注意する。</t>
    </r>
    <rPh sb="13" eb="15">
      <t>トクテイ</t>
    </rPh>
    <rPh sb="17" eb="19">
      <t>モクテキ</t>
    </rPh>
    <rPh sb="19" eb="21">
      <t>イガイ</t>
    </rPh>
    <rPh sb="22" eb="24">
      <t>リヨウ</t>
    </rPh>
    <rPh sb="32" eb="33">
      <t>トク</t>
    </rPh>
    <rPh sb="35" eb="37">
      <t>シュトク</t>
    </rPh>
    <rPh sb="37" eb="38">
      <t>ズ</t>
    </rPh>
    <rPh sb="44" eb="46">
      <t>キョウドウ</t>
    </rPh>
    <rPh sb="46" eb="48">
      <t>ケンキュウ</t>
    </rPh>
    <rPh sb="48" eb="49">
      <t>サキ</t>
    </rPh>
    <rPh sb="50" eb="52">
      <t>シュトク</t>
    </rPh>
    <rPh sb="58" eb="60">
      <t>リヨウ</t>
    </rPh>
    <rPh sb="62" eb="64">
      <t>バアイ</t>
    </rPh>
    <rPh sb="66" eb="68">
      <t>シュトク</t>
    </rPh>
    <rPh sb="68" eb="69">
      <t>ジ</t>
    </rPh>
    <rPh sb="70" eb="72">
      <t>ホンニン</t>
    </rPh>
    <rPh sb="74" eb="76">
      <t>ドウイ</t>
    </rPh>
    <rPh sb="77" eb="78">
      <t>エ</t>
    </rPh>
    <rPh sb="79" eb="81">
      <t>モクテキ</t>
    </rPh>
    <rPh sb="81" eb="83">
      <t>イガイ</t>
    </rPh>
    <rPh sb="85" eb="87">
      <t>リヨウ</t>
    </rPh>
    <rPh sb="92" eb="94">
      <t>チュウイ</t>
    </rPh>
    <phoneticPr fontId="1"/>
  </si>
  <si>
    <t>データを保管する機関</t>
    <rPh sb="4" eb="6">
      <t>ホカン</t>
    </rPh>
    <rPh sb="8" eb="10">
      <t>キカン</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</si>
  <si>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</si>
  <si>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4" eb="56">
      <t>ジッケン</t>
    </rPh>
    <rPh sb="57" eb="58">
      <t>オコナ</t>
    </rPh>
    <rPh sb="59" eb="61">
      <t>ヨテイ</t>
    </rPh>
    <rPh sb="63" eb="65">
      <t>コンゴ</t>
    </rPh>
    <rPh sb="65" eb="67">
      <t>リンリ</t>
    </rPh>
    <rPh sb="67" eb="70">
      <t>イインカイ</t>
    </rPh>
    <rPh sb="80" eb="82">
      <t>ヨテイ</t>
    </rPh>
    <rPh sb="88" eb="90">
      <t>ジッケン</t>
    </rPh>
    <rPh sb="91" eb="92">
      <t>オコナ</t>
    </rPh>
    <rPh sb="93" eb="95">
      <t>ヨテイ</t>
    </rPh>
    <rPh sb="98" eb="100">
      <t>リンリ</t>
    </rPh>
    <rPh sb="100" eb="103">
      <t>イインカイ</t>
    </rPh>
    <rPh sb="104" eb="106">
      <t>ショウニン</t>
    </rPh>
    <rPh sb="107" eb="108">
      <t>ウ</t>
    </rPh>
    <rPh sb="110" eb="112">
      <t>ヨテイ</t>
    </rPh>
    <phoneticPr fontId="1"/>
  </si>
  <si>
    <t>倫理委員会の承認状況（人体あるいは動物に対する実験）</t>
    <rPh sb="0" eb="2">
      <t>リンリ</t>
    </rPh>
    <rPh sb="2" eb="5">
      <t>イインカイ</t>
    </rPh>
    <rPh sb="6" eb="8">
      <t>ショウニン</t>
    </rPh>
    <rPh sb="8" eb="10">
      <t>ジョウキョウ</t>
    </rPh>
    <phoneticPr fontId="1"/>
  </si>
  <si>
    <t>パーソナルデータの移送時には、適切な暗号化処理等を行うなどセキュリティを担保する
　　１．移送しない　　２．担保しながら移送する　　×（担保せずに移送する）</t>
    <rPh sb="9" eb="11">
      <t>イソウ</t>
    </rPh>
    <rPh sb="11" eb="12">
      <t>ジ</t>
    </rPh>
    <rPh sb="15" eb="17">
      <t>テキセツ</t>
    </rPh>
    <rPh sb="45" eb="47">
      <t>イソウ</t>
    </rPh>
    <rPh sb="54" eb="56">
      <t>タンポ</t>
    </rPh>
    <rPh sb="60" eb="62">
      <t>イソウ</t>
    </rPh>
    <rPh sb="68" eb="70">
      <t>タンポ</t>
    </rPh>
    <rPh sb="73" eb="75">
      <t>イソウ</t>
    </rPh>
    <phoneticPr fontId="1"/>
  </si>
  <si>
    <r>
      <t xml:space="preserve">備考
</t>
    </r>
    <r>
      <rPr>
        <b/>
        <sz val="14"/>
        <color theme="1"/>
        <rFont val="ＭＳ Ｐゴシック"/>
        <family val="3"/>
        <charset val="128"/>
        <scheme val="minor"/>
      </rPr>
      <t>追加説明情報を記載してください。
少なくとも、</t>
    </r>
    <r>
      <rPr>
        <b/>
        <sz val="14"/>
        <color rgb="FFFF0000"/>
        <rFont val="ＭＳ Ｐゴシック"/>
        <family val="3"/>
        <charset val="128"/>
        <scheme val="minor"/>
      </rPr>
      <t>チェックの結果が×とした項目については理由を記載</t>
    </r>
    <r>
      <rPr>
        <b/>
        <sz val="14"/>
        <rFont val="ＭＳ Ｐゴシック"/>
        <family val="3"/>
        <charset val="128"/>
        <scheme val="minor"/>
      </rPr>
      <t>してください。</t>
    </r>
    <r>
      <rPr>
        <b/>
        <sz val="14"/>
        <color theme="1"/>
        <rFont val="ＭＳ Ｐゴシック"/>
        <family val="3"/>
        <charset val="128"/>
        <scheme val="minor"/>
      </rPr>
      <t xml:space="preserve">
</t>
    </r>
    <rPh sb="0" eb="2">
      <t>ビコウ</t>
    </rPh>
    <rPh sb="21" eb="22">
      <t>スク</t>
    </rPh>
    <rPh sb="32" eb="34">
      <t>ケッカ</t>
    </rPh>
    <rPh sb="39" eb="41">
      <t>コウモク</t>
    </rPh>
    <rPh sb="46" eb="48">
      <t>リユウ</t>
    </rPh>
    <rPh sb="49" eb="51">
      <t>キサイ</t>
    </rPh>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</si>
  <si>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</si>
  <si>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研究種別：　スタートだと0, 自ら研究だと1, 委託研究だと2, 受託研究だと3, 共同研究だと4, テストベッド利用研究だと5</t>
    <rPh sb="0" eb="2">
      <t>ケンキュウ</t>
    </rPh>
    <rPh sb="2" eb="4">
      <t>シュベツ</t>
    </rPh>
    <rPh sb="15" eb="16">
      <t>ミズカ</t>
    </rPh>
    <rPh sb="17" eb="19">
      <t>ケンキュウ</t>
    </rPh>
    <rPh sb="33" eb="35">
      <t>ジュタク</t>
    </rPh>
    <rPh sb="35" eb="37">
      <t>ケンキュウ</t>
    </rPh>
    <rPh sb="57" eb="59">
      <t>リヨウ</t>
    </rPh>
    <phoneticPr fontId="1"/>
  </si>
  <si>
    <t>研究プロジェクトテーマ名（日本語）を記載してください。</t>
    <rPh sb="0" eb="2">
      <t>ケンキュウ</t>
    </rPh>
    <rPh sb="11" eb="12">
      <t>メイ</t>
    </rPh>
    <rPh sb="13" eb="16">
      <t>ニホンゴ</t>
    </rPh>
    <rPh sb="18" eb="20">
      <t>キサイ</t>
    </rPh>
    <phoneticPr fontId="1"/>
  </si>
  <si>
    <t>パーソナルデータを取り扱う目的及び必要性</t>
    <rPh sb="15" eb="16">
      <t>オヨ</t>
    </rPh>
    <rPh sb="17" eb="20">
      <t>ヒツヨウセイ</t>
    </rPh>
    <phoneticPr fontId="1"/>
  </si>
  <si>
    <t>上記概要（目的、計画、方法）の中で、パーソナルデータを取り扱うことで、研究全体の中で、どのような成果が期待できるか、パーソナルデータを取り扱う目的と必要性を、できる限り具体的に記載ください。</t>
    <phoneticPr fontId="1"/>
  </si>
  <si>
    <r>
      <rPr>
        <b/>
        <sz val="14"/>
        <color theme="1"/>
        <rFont val="ＭＳ Ｐゴシック"/>
        <family val="3"/>
        <charset val="128"/>
        <scheme val="minor"/>
      </rPr>
      <t>　データの取得：</t>
    </r>
    <r>
      <rPr>
        <sz val="14"/>
        <color theme="1"/>
        <rFont val="ＭＳ Ｐゴシック"/>
        <family val="2"/>
        <charset val="128"/>
        <scheme val="minor"/>
      </rPr>
      <t>　１．本研究でデータを取得する　２．既にあるデータを活用するのみで新たな取得はしない</t>
    </r>
    <rPh sb="5" eb="7">
      <t>シュトク</t>
    </rPh>
    <rPh sb="11" eb="12">
      <t>ホン</t>
    </rPh>
    <rPh sb="12" eb="14">
      <t>ケンキュウ</t>
    </rPh>
    <rPh sb="19" eb="21">
      <t>シュトク</t>
    </rPh>
    <rPh sb="26" eb="27">
      <t>スデ</t>
    </rPh>
    <rPh sb="34" eb="36">
      <t>カツヨウ</t>
    </rPh>
    <rPh sb="41" eb="42">
      <t>アラ</t>
    </rPh>
    <rPh sb="44" eb="46">
      <t>シュトク</t>
    </rPh>
    <phoneticPr fontId="1"/>
  </si>
  <si>
    <t>データの提供先とは、利用目的の範囲内で利用する、セキュリティを確保する、個人特定を禁止する、本人の同意なく機微な内容を推定する分析を禁止する、等を含む契約を結ぶ</t>
    <rPh sb="4" eb="6">
      <t>テイキョウ</t>
    </rPh>
    <rPh sb="6" eb="7">
      <t>サキ</t>
    </rPh>
    <rPh sb="36" eb="38">
      <t>コジン</t>
    </rPh>
    <rPh sb="38" eb="40">
      <t>トクテイ</t>
    </rPh>
    <rPh sb="41" eb="43">
      <t>キンシ</t>
    </rPh>
    <rPh sb="46" eb="48">
      <t>ホンニン</t>
    </rPh>
    <rPh sb="49" eb="51">
      <t>ドウイ</t>
    </rPh>
    <rPh sb="53" eb="55">
      <t>キビ</t>
    </rPh>
    <rPh sb="56" eb="58">
      <t>ナイヨウ</t>
    </rPh>
    <rPh sb="59" eb="61">
      <t>スイテイ</t>
    </rPh>
    <rPh sb="63" eb="65">
      <t>ブンセキ</t>
    </rPh>
    <rPh sb="66" eb="68">
      <t>キンシ</t>
    </rPh>
    <rPh sb="71" eb="72">
      <t>ナド</t>
    </rPh>
    <rPh sb="73" eb="74">
      <t>フク</t>
    </rPh>
    <rPh sb="75" eb="77">
      <t>ケイヤク</t>
    </rPh>
    <rPh sb="78" eb="79">
      <t>ムス</t>
    </rPh>
    <phoneticPr fontId="1"/>
  </si>
  <si>
    <t xml:space="preserve">■コメント
　○○○○○○
■コメントへの回答
　○○○○○○
</t>
    <rPh sb="21" eb="23">
      <t>カイトウ</t>
    </rPh>
    <phoneticPr fontId="1"/>
  </si>
  <si>
    <t>NICT総合テストベッド研究計画書の研究プロジェクトテーマ名（日本語）を記入してください。研究計画中での審議（プロセス1、様式1）から変更になった場合には、新しい研究プロジェクトテーマ名に加えて、様式1に記載した研究プロジェクトテーマ名も「（旧）〇〇〇〇〇〇〇」と記入してください。</t>
    <phoneticPr fontId="1"/>
  </si>
  <si>
    <t>NICT総合テストベッド研究計画書の利用スケジュールを西暦で記入してください。和歴は自動入力されます。</t>
    <phoneticPr fontId="1"/>
  </si>
  <si>
    <t>NICT総合テストベッド研究計画書の連絡窓口を記入してください。</t>
    <phoneticPr fontId="1"/>
  </si>
  <si>
    <t>NICT総合テストベッド研究計画書の研究目的、研究内等に基づき記入してください。</t>
    <phoneticPr fontId="1"/>
  </si>
  <si>
    <t>データ取得者（取得主体、データを取得する機関）</t>
    <rPh sb="7" eb="9">
      <t>シュトク</t>
    </rPh>
    <rPh sb="9" eb="11">
      <t>シュタイ</t>
    </rPh>
    <rPh sb="16" eb="18">
      <t>シュトク</t>
    </rPh>
    <rPh sb="20" eb="22">
      <t>キカン</t>
    </rPh>
    <phoneticPr fontId="1"/>
  </si>
  <si>
    <t>実際にデータをサーバ等に書込む作業や、その後の維持・管理作業を行う機関を記入してください。</t>
    <phoneticPr fontId="1"/>
  </si>
  <si>
    <t>全受託者及びNICTのうち、実際に保管する受託者を記入してください。</t>
    <rPh sb="4" eb="5">
      <t>オヨ</t>
    </rPh>
    <rPh sb="17" eb="19">
      <t>ホカン</t>
    </rPh>
    <phoneticPr fontId="1"/>
  </si>
  <si>
    <t>委託を受ける全機関のうち、実際に保管する機関を記入してください。</t>
    <rPh sb="16" eb="18">
      <t>ホカン</t>
    </rPh>
    <phoneticPr fontId="1"/>
  </si>
  <si>
    <t>共同研究機関のうち、実際に保管する機関を記入してください。</t>
    <rPh sb="13" eb="15">
      <t>ホカン</t>
    </rPh>
    <phoneticPr fontId="1"/>
  </si>
  <si>
    <t>NICTと記入してください。</t>
    <phoneticPr fontId="1"/>
  </si>
  <si>
    <t>全受託者及びNICTのうち、実際に利用する受託者（データを受け取るだけの受託者を含む）を記入してください。</t>
    <rPh sb="36" eb="39">
      <t>ジュタクシャ</t>
    </rPh>
    <phoneticPr fontId="1"/>
  </si>
  <si>
    <t>委託を受ける全機関のうち、実際に利用する機関（データを受け取るだけの機関を含む）を記入してください。</t>
    <phoneticPr fontId="1"/>
  </si>
  <si>
    <t>共同研究機関のうち、実際に利用する機関（データを受け取るだけの機関を含む）を記入してください。</t>
    <phoneticPr fontId="1"/>
  </si>
  <si>
    <t>実際にデータを利用する機関を記入してください。</t>
    <phoneticPr fontId="1"/>
  </si>
  <si>
    <t>研究開発課題ID</t>
    <phoneticPr fontId="1"/>
  </si>
  <si>
    <t>上記機関が利用するデータ</t>
    <rPh sb="0" eb="2">
      <t>ジョウキ</t>
    </rPh>
    <rPh sb="2" eb="4">
      <t>キカン</t>
    </rPh>
    <rPh sb="5" eb="7">
      <t>リヨウ</t>
    </rPh>
    <phoneticPr fontId="1"/>
  </si>
  <si>
    <t>移送元の機関</t>
    <rPh sb="0" eb="2">
      <t>イソウ</t>
    </rPh>
    <rPh sb="2" eb="3">
      <t>モト</t>
    </rPh>
    <rPh sb="4" eb="6">
      <t>キカン</t>
    </rPh>
    <phoneticPr fontId="1"/>
  </si>
  <si>
    <t>移送先の機関</t>
    <rPh sb="0" eb="2">
      <t>イソウ</t>
    </rPh>
    <rPh sb="2" eb="3">
      <t>サキ</t>
    </rPh>
    <rPh sb="4" eb="6">
      <t>キカン</t>
    </rPh>
    <phoneticPr fontId="1"/>
  </si>
  <si>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</si>
  <si>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本人から同意を取得する（○）か否（×）かを選択してください。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・取得するパーソナルデータ（加工、分析データを含む）の第３者提供を予定する場合、その旨の同意を取得してください。
　・否（×）の場合、備考欄に理由を記載してください。その際、利用目的や処理内容などについて本人に事前告知や通知をする方法と内容を、できるだけ具体的に記載してください。</t>
    <rPh sb="21" eb="23">
      <t>センタク</t>
    </rPh>
    <phoneticPr fontId="1"/>
  </si>
  <si>
    <t>匿名加工情報や匿名化という専門用語は、理解したうえで使うか、使わないでください。例えば、「個人を特定できないように○○の処理を施した○○」などと表記してください。</t>
    <phoneticPr fontId="1"/>
  </si>
  <si>
    <t>・取得主体を全て記載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・C社（例えばNICT）がD社に業務委託してデータを取得する場合には、C社(例えばNICT)を記載して業務委託先も記載してください。
　　例3： C社（取得作業はD社に業務委託）</t>
    <phoneticPr fontId="1"/>
  </si>
  <si>
    <t>・取得主体を全て記載ください。Ａ社が取得したものを共同研究先のB社に提供する場合はA社を、A社とB社が共同で取得する場合にはA社とB社を記載してください。既にあるデータの場合、そのデータを取得した機関を記載してください。
　　例1： NICT, A社, B社。　例2： NICT。
・C社（例えばNICT）がD社に業務委託してデータを取得する場合には、C社を記載して業務委託先も記載してください。
　　例3： C社（取得作業はC社からD社に業務委託する）。</t>
    <phoneticPr fontId="1"/>
  </si>
  <si>
    <t>情報太郎</t>
    <rPh sb="0" eb="2">
      <t>ジョウホウ</t>
    </rPh>
    <rPh sb="2" eb="4">
      <t>タロウ</t>
    </rPh>
    <phoneticPr fontId="1"/>
  </si>
  <si>
    <t>映像データ（ビデオデータ）、感情に関するアンケート</t>
    <rPh sb="0" eb="2">
      <t>エイゾウ</t>
    </rPh>
    <rPh sb="14" eb="16">
      <t>カンジョウ</t>
    </rPh>
    <rPh sb="17" eb="18">
      <t>カン</t>
    </rPh>
    <phoneticPr fontId="1"/>
  </si>
  <si>
    <t>約30</t>
    <rPh sb="0" eb="1">
      <t>ヤク</t>
    </rPh>
    <phoneticPr fontId="1"/>
  </si>
  <si>
    <t>１．本研究でデータを取得する</t>
  </si>
  <si>
    <t>◯</t>
  </si>
  <si>
    <t>〇</t>
  </si>
  <si>
    <t>２．担保しながら移送する</t>
  </si>
  <si>
    <t>データはZIPファイルにして、ZIPファイルにパスワードを掛ける。</t>
    <rPh sb="29" eb="30">
      <t>カ</t>
    </rPh>
    <phoneticPr fontId="1"/>
  </si>
  <si>
    <t>２．担保しながら保管する</t>
  </si>
  <si>
    <t>長期的に保管するデータはZIPファイルにして、ZIPファイルにパスワードを掛ける。</t>
    <rPh sb="0" eb="3">
      <t>チョウキテキ</t>
    </rPh>
    <rPh sb="4" eb="6">
      <t>ホカン</t>
    </rPh>
    <rPh sb="37" eb="38">
      <t>カ</t>
    </rPh>
    <phoneticPr fontId="1"/>
  </si>
  <si>
    <t>1．移送あり</t>
  </si>
  <si>
    <t>映像データ（ビデオデータ）、感情に関するアンケート</t>
    <phoneticPr fontId="1"/>
  </si>
  <si>
    <t>○</t>
  </si>
  <si>
    <t>３．未定だが公開の可能性がある</t>
  </si>
  <si>
    <t>未定（例えば公的データベースなど）</t>
    <rPh sb="0" eb="2">
      <t>ミテイ</t>
    </rPh>
    <rPh sb="3" eb="4">
      <t>タト</t>
    </rPh>
    <phoneticPr fontId="1"/>
  </si>
  <si>
    <t>多くのジャーナルでデータ公開が求められるため。
コンピュータビジョンの発展という公共の利益のため。</t>
    <rPh sb="0" eb="1">
      <t>オオ</t>
    </rPh>
    <rPh sb="12" eb="14">
      <t>コウカイ</t>
    </rPh>
    <rPh sb="15" eb="16">
      <t>モト</t>
    </rPh>
    <phoneticPr fontId="1"/>
  </si>
  <si>
    <t>データ消去ツールでデータを確実に削除し、データ削除のログデータを取得しておく。</t>
    <phoneticPr fontId="1"/>
  </si>
  <si>
    <t>１．実験は行わない</t>
  </si>
  <si>
    <t>１．初回の申請であるため・・・</t>
  </si>
  <si>
    <t>taro@jyouhou.co.jp</t>
    <phoneticPr fontId="1"/>
  </si>
  <si>
    <r>
      <t xml:space="preserve">2022年3月31日
</t>
    </r>
    <r>
      <rPr>
        <sz val="11"/>
        <color theme="1"/>
        <rFont val="ＭＳ Ｐゴシック"/>
        <family val="3"/>
        <charset val="128"/>
        <scheme val="minor"/>
      </rPr>
      <t>(備考欄に追記あり）</t>
    </r>
    <rPh sb="4" eb="5">
      <t>ネン</t>
    </rPh>
    <rPh sb="6" eb="7">
      <t>ガツ</t>
    </rPh>
    <rPh sb="9" eb="10">
      <t>ニチ</t>
    </rPh>
    <rPh sb="12" eb="14">
      <t>ビコウ</t>
    </rPh>
    <rPh sb="14" eb="15">
      <t>ラン</t>
    </rPh>
    <rPh sb="16" eb="18">
      <t>ツイキ</t>
    </rPh>
    <phoneticPr fontId="1"/>
  </si>
  <si>
    <r>
      <rPr>
        <b/>
        <sz val="14"/>
        <color theme="1"/>
        <rFont val="ＭＳ Ｐゴシック"/>
        <family val="3"/>
        <charset val="128"/>
        <scheme val="minor"/>
      </rPr>
      <t>　データの取得場所：</t>
    </r>
    <r>
      <rPr>
        <sz val="14"/>
        <color theme="1"/>
        <rFont val="ＭＳ Ｐゴシック"/>
        <family val="2"/>
        <charset val="128"/>
        <scheme val="minor"/>
      </rPr>
      <t>　１．国内のみ　２．海外も含む（または海外のみ）</t>
    </r>
    <rPh sb="5" eb="7">
      <t>シュトク</t>
    </rPh>
    <rPh sb="7" eb="9">
      <t>バショ</t>
    </rPh>
    <rPh sb="13" eb="15">
      <t>コクナイ</t>
    </rPh>
    <rPh sb="20" eb="22">
      <t>カイガイ</t>
    </rPh>
    <rPh sb="23" eb="24">
      <t>フク</t>
    </rPh>
    <rPh sb="29" eb="31">
      <t>カイガイ</t>
    </rPh>
    <phoneticPr fontId="1"/>
  </si>
  <si>
    <t>課題名：　○○○○
課題番号：　○○○
提案課題：　○○○○</t>
    <rPh sb="0" eb="2">
      <t>カダイ</t>
    </rPh>
    <rPh sb="2" eb="3">
      <t>メイ</t>
    </rPh>
    <rPh sb="10" eb="12">
      <t>カダイ</t>
    </rPh>
    <rPh sb="12" eb="14">
      <t>バンゴウ</t>
    </rPh>
    <rPh sb="20" eb="22">
      <t>テイアン</t>
    </rPh>
    <rPh sb="22" eb="24">
      <t>カダイ</t>
    </rPh>
    <phoneticPr fontId="1"/>
  </si>
  <si>
    <t>パーソナルデータ取扱チェックリスト(記入例)</t>
    <rPh sb="8" eb="10">
      <t>トリアツカ</t>
    </rPh>
    <rPh sb="18" eb="20">
      <t>キニュウ</t>
    </rPh>
    <rPh sb="20" eb="21">
      <t>レイ</t>
    </rPh>
    <phoneticPr fontId="1"/>
  </si>
  <si>
    <t>３．両方</t>
  </si>
  <si>
    <t>２．海外も含む（・・・）</t>
  </si>
  <si>
    <t>A株式会社
研究開発部</t>
    <rPh sb="1" eb="5">
      <t>カブシキガイシャ</t>
    </rPh>
    <rPh sb="6" eb="8">
      <t>ケンキュウ</t>
    </rPh>
    <rPh sb="8" eb="10">
      <t>カイハツ</t>
    </rPh>
    <rPh sb="10" eb="11">
      <t>ブ</t>
    </rPh>
    <phoneticPr fontId="1"/>
  </si>
  <si>
    <t>A株式会社、B大学、C大学</t>
    <rPh sb="1" eb="5">
      <t>カブシキガイシャ</t>
    </rPh>
    <rPh sb="7" eb="9">
      <t>ダイガク</t>
    </rPh>
    <rPh sb="11" eb="13">
      <t>ダイガク</t>
    </rPh>
    <phoneticPr fontId="1"/>
  </si>
  <si>
    <t>オプトアウトを希望する際の連絡先を、オプトイン時に本人に伝える。
本人から希望があれば、速やかに映像データとアンケートを削除して、削除した旨を本人に伝える。</t>
    <rPh sb="7" eb="9">
      <t>キボウ</t>
    </rPh>
    <rPh sb="11" eb="12">
      <t>サイ</t>
    </rPh>
    <rPh sb="13" eb="16">
      <t>レンラクサキ</t>
    </rPh>
    <rPh sb="23" eb="24">
      <t>ジ</t>
    </rPh>
    <rPh sb="25" eb="27">
      <t>ホンニン</t>
    </rPh>
    <rPh sb="28" eb="29">
      <t>ツタ</t>
    </rPh>
    <rPh sb="33" eb="35">
      <t>ホンニン</t>
    </rPh>
    <rPh sb="37" eb="39">
      <t>キボウ</t>
    </rPh>
    <rPh sb="44" eb="45">
      <t>スミ</t>
    </rPh>
    <rPh sb="48" eb="50">
      <t>エイゾウ</t>
    </rPh>
    <rPh sb="60" eb="62">
      <t>サクジョ</t>
    </rPh>
    <rPh sb="65" eb="67">
      <t>サクジョ</t>
    </rPh>
    <rPh sb="69" eb="70">
      <t>ムネ</t>
    </rPh>
    <rPh sb="71" eb="73">
      <t>ホンニン</t>
    </rPh>
    <rPh sb="74" eb="75">
      <t>ツタ</t>
    </rPh>
    <phoneticPr fontId="1"/>
  </si>
  <si>
    <t>映像データ、感情に関するアンケート</t>
    <phoneticPr fontId="1"/>
  </si>
  <si>
    <t>研究計画中(委員会にて様式1で審議する段階。プロセス1)</t>
  </si>
  <si>
    <t>A株式会社、B大学、C大学</t>
    <rPh sb="7" eb="9">
      <t>ダイガク</t>
    </rPh>
    <rPh sb="11" eb="13">
      <t>ダイガク</t>
    </rPh>
    <phoneticPr fontId="1"/>
  </si>
  <si>
    <t>A株式会社、C大学</t>
    <phoneticPr fontId="1"/>
  </si>
  <si>
    <t>A株式会社の日本国内敷地、C大学の米国内敷地</t>
    <rPh sb="6" eb="8">
      <t>ニホン</t>
    </rPh>
    <rPh sb="8" eb="10">
      <t>コクナイ</t>
    </rPh>
    <rPh sb="10" eb="12">
      <t>シキチ</t>
    </rPh>
    <rPh sb="14" eb="16">
      <t>ダイガク</t>
    </rPh>
    <rPh sb="17" eb="19">
      <t>ベイコク</t>
    </rPh>
    <rPh sb="19" eb="20">
      <t>ナイ</t>
    </rPh>
    <rPh sb="20" eb="22">
      <t>シキチ</t>
    </rPh>
    <phoneticPr fontId="1"/>
  </si>
  <si>
    <t>A株式会社の日本本社、C大学</t>
    <rPh sb="1" eb="3">
      <t>カブシキ</t>
    </rPh>
    <rPh sb="3" eb="5">
      <t>カイシャ</t>
    </rPh>
    <rPh sb="6" eb="8">
      <t>ニホン</t>
    </rPh>
    <rPh sb="8" eb="10">
      <t>ホンシャ</t>
    </rPh>
    <rPh sb="12" eb="14">
      <t>ダイガク</t>
    </rPh>
    <phoneticPr fontId="1"/>
  </si>
  <si>
    <t>日本及び米国</t>
    <rPh sb="0" eb="2">
      <t>ニホン</t>
    </rPh>
    <rPh sb="2" eb="3">
      <t>オヨ</t>
    </rPh>
    <rPh sb="4" eb="6">
      <t>ベイコク</t>
    </rPh>
    <phoneticPr fontId="1"/>
  </si>
  <si>
    <t>Ａ株式会社日本本社及びＣ大学が取得したデータを、Ａ株式会社（日本本社、米国支社）およびＢ大学、Ｃ大学で共有して、それぞれでアルゴリズムを検討・改善するため。</t>
    <rPh sb="1" eb="5">
      <t>カブシキガイシャ</t>
    </rPh>
    <rPh sb="5" eb="7">
      <t>ニホン</t>
    </rPh>
    <rPh sb="7" eb="9">
      <t>ホンシャ</t>
    </rPh>
    <rPh sb="9" eb="10">
      <t>オヨ</t>
    </rPh>
    <rPh sb="12" eb="14">
      <t>ダイガク</t>
    </rPh>
    <rPh sb="15" eb="17">
      <t>シュトク</t>
    </rPh>
    <rPh sb="25" eb="29">
      <t>カブシキガイシャ</t>
    </rPh>
    <rPh sb="30" eb="32">
      <t>ニホン</t>
    </rPh>
    <rPh sb="32" eb="34">
      <t>ホンシャ</t>
    </rPh>
    <rPh sb="35" eb="37">
      <t>ベイコク</t>
    </rPh>
    <rPh sb="37" eb="39">
      <t>シシャ</t>
    </rPh>
    <rPh sb="44" eb="46">
      <t>ダイガク</t>
    </rPh>
    <rPh sb="48" eb="50">
      <t>ダイガク</t>
    </rPh>
    <rPh sb="51" eb="53">
      <t>キョウユウ</t>
    </rPh>
    <rPh sb="68" eb="70">
      <t>ケントウ</t>
    </rPh>
    <rPh sb="71" eb="73">
      <t>カイゼン</t>
    </rPh>
    <phoneticPr fontId="1"/>
  </si>
  <si>
    <t>Ａ株式会社が有するファイル転送システム（商用システム）を利用</t>
    <rPh sb="6" eb="7">
      <t>ユウ</t>
    </rPh>
    <rPh sb="13" eb="15">
      <t>テンソウ</t>
    </rPh>
    <rPh sb="20" eb="22">
      <t>ショウヨウ</t>
    </rPh>
    <rPh sb="28" eb="30">
      <t>リヨウ</t>
    </rPh>
    <phoneticPr fontId="1"/>
  </si>
  <si>
    <t>A株式会社、B大学、C大学</t>
    <phoneticPr fontId="1"/>
  </si>
  <si>
    <t xml:space="preserve">　計算機の急速な発展に後押しされてコンピュータビジョン(CV)に関連する研究が盛んにされており、自動車の自動車運転や人物推定などへの応用が脚光をあびている。このようなCV技術をベースとして人物の感情を高い精度で検出することができれば、例えば、あるイベントにおいて許容できる待ち時間を客観的に計測できるなど、様々な応用を期待できる。このような応用を目指して、映像から人物の感情を高い精度で検出できる技術を研究する。
　研究は、①日本及び米国にて人物の撮影および感情のアンケート、②それらのデータの分析、という順で行う。①でのデータ取得は、本人の同意があった場合のみ行う。
</t>
    <rPh sb="1" eb="4">
      <t>ケイサンキ</t>
    </rPh>
    <rPh sb="5" eb="7">
      <t>キュウソク</t>
    </rPh>
    <rPh sb="8" eb="10">
      <t>ハッテン</t>
    </rPh>
    <rPh sb="11" eb="13">
      <t>アトオ</t>
    </rPh>
    <rPh sb="32" eb="34">
      <t>カンレン</t>
    </rPh>
    <rPh sb="36" eb="37">
      <t>キワム</t>
    </rPh>
    <rPh sb="39" eb="41">
      <t>シンテン</t>
    </rPh>
    <rPh sb="48" eb="51">
      <t>ジドウシャ</t>
    </rPh>
    <rPh sb="52" eb="55">
      <t>ジドウシャ</t>
    </rPh>
    <rPh sb="55" eb="57">
      <t>ウンテン</t>
    </rPh>
    <rPh sb="58" eb="60">
      <t>ジンブツ</t>
    </rPh>
    <rPh sb="60" eb="62">
      <t>スイテイ</t>
    </rPh>
    <rPh sb="66" eb="68">
      <t>オウヨウ</t>
    </rPh>
    <rPh sb="69" eb="71">
      <t>キャッコウ</t>
    </rPh>
    <rPh sb="85" eb="87">
      <t>ギジュツ</t>
    </rPh>
    <rPh sb="94" eb="96">
      <t>ジンブツ</t>
    </rPh>
    <rPh sb="97" eb="99">
      <t>カンジョウ</t>
    </rPh>
    <rPh sb="100" eb="101">
      <t>タカ</t>
    </rPh>
    <rPh sb="102" eb="104">
      <t>セイド</t>
    </rPh>
    <rPh sb="105" eb="107">
      <t>ケンシュツ</t>
    </rPh>
    <rPh sb="117" eb="118">
      <t>タト</t>
    </rPh>
    <rPh sb="131" eb="133">
      <t>キョヨウ</t>
    </rPh>
    <rPh sb="136" eb="137">
      <t>マ</t>
    </rPh>
    <rPh sb="138" eb="140">
      <t>ジカン</t>
    </rPh>
    <rPh sb="141" eb="144">
      <t>キャッカンテキ</t>
    </rPh>
    <rPh sb="145" eb="147">
      <t>ケイソク</t>
    </rPh>
    <rPh sb="153" eb="155">
      <t>サマザマ</t>
    </rPh>
    <rPh sb="156" eb="158">
      <t>オウヨウ</t>
    </rPh>
    <rPh sb="159" eb="161">
      <t>キタイ</t>
    </rPh>
    <rPh sb="170" eb="172">
      <t>オウヨウ</t>
    </rPh>
    <rPh sb="173" eb="175">
      <t>メザ</t>
    </rPh>
    <rPh sb="178" eb="180">
      <t>エイゾウ</t>
    </rPh>
    <rPh sb="182" eb="184">
      <t>ジンブツ</t>
    </rPh>
    <rPh sb="185" eb="187">
      <t>カンジョウ</t>
    </rPh>
    <rPh sb="188" eb="189">
      <t>タカ</t>
    </rPh>
    <rPh sb="190" eb="192">
      <t>セイド</t>
    </rPh>
    <rPh sb="193" eb="195">
      <t>ケンシュツ</t>
    </rPh>
    <rPh sb="198" eb="200">
      <t>ギジュツ</t>
    </rPh>
    <rPh sb="201" eb="203">
      <t>ケンキュウ</t>
    </rPh>
    <rPh sb="208" eb="210">
      <t>ケンキュウ</t>
    </rPh>
    <rPh sb="213" eb="215">
      <t>ニホン</t>
    </rPh>
    <rPh sb="215" eb="216">
      <t>オヨ</t>
    </rPh>
    <rPh sb="217" eb="219">
      <t>ベイコク</t>
    </rPh>
    <rPh sb="221" eb="223">
      <t>ジンブツ</t>
    </rPh>
    <rPh sb="224" eb="226">
      <t>サツエイ</t>
    </rPh>
    <rPh sb="229" eb="231">
      <t>カンジョウ</t>
    </rPh>
    <rPh sb="247" eb="249">
      <t>ブンセキ</t>
    </rPh>
    <rPh sb="253" eb="254">
      <t>ジュン</t>
    </rPh>
    <rPh sb="255" eb="256">
      <t>オコナ</t>
    </rPh>
    <rPh sb="264" eb="266">
      <t>シュトク</t>
    </rPh>
    <rPh sb="268" eb="270">
      <t>ホンニン</t>
    </rPh>
    <rPh sb="271" eb="273">
      <t>ドウイ</t>
    </rPh>
    <rPh sb="277" eb="279">
      <t>バアイ</t>
    </rPh>
    <rPh sb="281" eb="282">
      <t>オコナ</t>
    </rPh>
    <phoneticPr fontId="1"/>
  </si>
  <si>
    <t>映像から感情を推定するアルゴリズムを検討するためには、映像およびその時の感情情報が必要なため。また、日本人に限らずに使える技術を確立するため米国でもデータを取得する。</t>
    <rPh sb="0" eb="2">
      <t>エイゾウ</t>
    </rPh>
    <rPh sb="4" eb="6">
      <t>カンジョウ</t>
    </rPh>
    <rPh sb="7" eb="9">
      <t>スイテイ</t>
    </rPh>
    <rPh sb="18" eb="20">
      <t>ケントウ</t>
    </rPh>
    <rPh sb="27" eb="29">
      <t>エイゾウ</t>
    </rPh>
    <rPh sb="34" eb="35">
      <t>トキ</t>
    </rPh>
    <rPh sb="36" eb="38">
      <t>カンジョウ</t>
    </rPh>
    <rPh sb="38" eb="40">
      <t>ジョウホウ</t>
    </rPh>
    <rPh sb="41" eb="43">
      <t>ヒツヨウ</t>
    </rPh>
    <rPh sb="70" eb="72">
      <t>ベイコク</t>
    </rPh>
    <rPh sb="78" eb="80">
      <t>シュトク</t>
    </rPh>
    <phoneticPr fontId="1"/>
  </si>
  <si>
    <t>映像データ（ビデオデータ）およびアンケートは以下の条件で30人程度を取得する。
　・撮影前に、本人に研究目的や取得するデータ、それらデータの使い方等を説明して同意を取得
　・同意を取得してない人物は映像に映らないようにする
　・５人程度が画像に収まるぐらいの画角で撮影
　・体の動きだけでなく、表情も読み取れる程度の画質で撮影
　・アンケートは、映像データを本人に見せながら、その時の感情を述べてもらう</t>
    <rPh sb="42" eb="44">
      <t>サツエイ</t>
    </rPh>
    <rPh sb="44" eb="45">
      <t>マエ</t>
    </rPh>
    <rPh sb="47" eb="49">
      <t>ホンニン</t>
    </rPh>
    <rPh sb="50" eb="52">
      <t>ケンキュウ</t>
    </rPh>
    <rPh sb="52" eb="54">
      <t>モクテキ</t>
    </rPh>
    <rPh sb="55" eb="57">
      <t>シュトク</t>
    </rPh>
    <rPh sb="70" eb="71">
      <t>ツカ</t>
    </rPh>
    <rPh sb="72" eb="73">
      <t>カタ</t>
    </rPh>
    <rPh sb="73" eb="74">
      <t>ナド</t>
    </rPh>
    <rPh sb="75" eb="77">
      <t>セツメイ</t>
    </rPh>
    <rPh sb="79" eb="81">
      <t>ドウイ</t>
    </rPh>
    <rPh sb="82" eb="84">
      <t>シュトク</t>
    </rPh>
    <rPh sb="87" eb="89">
      <t>ドウイ</t>
    </rPh>
    <rPh sb="90" eb="92">
      <t>シュトク</t>
    </rPh>
    <rPh sb="96" eb="98">
      <t>ジンブツ</t>
    </rPh>
    <rPh sb="99" eb="101">
      <t>エイゾウ</t>
    </rPh>
    <rPh sb="102" eb="103">
      <t>ウツ</t>
    </rPh>
    <rPh sb="137" eb="138">
      <t>カラダ</t>
    </rPh>
    <rPh sb="139" eb="140">
      <t>ウゴ</t>
    </rPh>
    <rPh sb="190" eb="191">
      <t>ジ</t>
    </rPh>
    <phoneticPr fontId="1"/>
  </si>
  <si>
    <t>2020年１２月頃までに取得予定</t>
    <rPh sb="4" eb="5">
      <t>ネン</t>
    </rPh>
    <rPh sb="7" eb="8">
      <t>ガツ</t>
    </rPh>
    <rPh sb="8" eb="9">
      <t>コロ</t>
    </rPh>
    <rPh sb="12" eb="14">
      <t>シュトク</t>
    </rPh>
    <rPh sb="14" eb="16">
      <t>ヨテイ</t>
    </rPh>
    <phoneticPr fontId="1"/>
  </si>
  <si>
    <t>日本人に限らずに使える技術を確立するため海外でもデータを取得する。</t>
    <rPh sb="0" eb="3">
      <t>ニホンジン</t>
    </rPh>
    <rPh sb="4" eb="5">
      <t>カギ</t>
    </rPh>
    <rPh sb="8" eb="9">
      <t>ツカ</t>
    </rPh>
    <rPh sb="11" eb="13">
      <t>ギジュツ</t>
    </rPh>
    <rPh sb="14" eb="16">
      <t>カクリツ</t>
    </rPh>
    <rPh sb="20" eb="22">
      <t>カイガイ</t>
    </rPh>
    <rPh sb="28" eb="30">
      <t>シュトク</t>
    </rPh>
    <phoneticPr fontId="1"/>
  </si>
  <si>
    <t>委託研究契約の契約日／終了予定日を西暦で記入してください。和歴は自動入力されます。</t>
    <rPh sb="7" eb="9">
      <t>ケイヤク</t>
    </rPh>
    <phoneticPr fontId="1"/>
  </si>
  <si>
    <t>　</t>
    <phoneticPr fontId="1"/>
  </si>
  <si>
    <r>
      <t xml:space="preserve">研究の概要
</t>
    </r>
    <r>
      <rPr>
        <b/>
        <sz val="14"/>
        <rFont val="ＭＳ Ｐゴシック"/>
        <family val="3"/>
        <charset val="128"/>
        <scheme val="minor"/>
      </rPr>
      <t>外部有識者による審議で本リストを用います。予備知識がなくても研究内容を俯瞰、理解できるように、</t>
    </r>
    <r>
      <rPr>
        <b/>
        <sz val="14"/>
        <color rgb="FFFF0000"/>
        <rFont val="ＭＳ Ｐゴシック"/>
        <family val="3"/>
        <charset val="128"/>
        <scheme val="minor"/>
      </rPr>
      <t>専門用語や略語を使わない</t>
    </r>
    <r>
      <rPr>
        <b/>
        <sz val="14"/>
        <rFont val="ＭＳ Ｐゴシック"/>
        <family val="3"/>
        <charset val="128"/>
        <scheme val="minor"/>
      </rPr>
      <t>でください。</t>
    </r>
    <rPh sb="7" eb="9">
      <t>ガイブ</t>
    </rPh>
    <rPh sb="9" eb="12">
      <t>ユウシキシャ</t>
    </rPh>
    <rPh sb="15" eb="17">
      <t>シンギ</t>
    </rPh>
    <rPh sb="18" eb="19">
      <t>ホン</t>
    </rPh>
    <rPh sb="23" eb="24">
      <t>モチ</t>
    </rPh>
    <rPh sb="28" eb="30">
      <t>ヨビ</t>
    </rPh>
    <rPh sb="30" eb="32">
      <t>チシキ</t>
    </rPh>
    <rPh sb="37" eb="39">
      <t>ケンキュウ</t>
    </rPh>
    <rPh sb="39" eb="41">
      <t>ナイヨウ</t>
    </rPh>
    <rPh sb="42" eb="44">
      <t>フカン</t>
    </rPh>
    <rPh sb="45" eb="47">
      <t>リカイ</t>
    </rPh>
    <rPh sb="54" eb="56">
      <t>センモン</t>
    </rPh>
    <rPh sb="56" eb="58">
      <t>ヨウゴ</t>
    </rPh>
    <rPh sb="59" eb="61">
      <t>リャクゴ</t>
    </rPh>
    <rPh sb="62" eb="63">
      <t>ツカ</t>
    </rPh>
    <phoneticPr fontId="1"/>
  </si>
  <si>
    <r>
      <rPr>
        <b/>
        <sz val="14"/>
        <color theme="1"/>
        <rFont val="ＭＳ Ｐゴシック"/>
        <family val="3"/>
        <charset val="128"/>
        <scheme val="minor"/>
      </rPr>
      <t>（参考）プライバシーを侵害する可能性があるパーソナルデータ例</t>
    </r>
    <r>
      <rPr>
        <sz val="14"/>
        <color theme="1"/>
        <rFont val="ＭＳ Ｐゴシック"/>
        <family val="2"/>
        <charset val="128"/>
        <scheme val="minor"/>
      </rPr>
      <t xml:space="preserve">
アドレス情報（</t>
    </r>
    <r>
      <rPr>
        <sz val="14"/>
        <color theme="1"/>
        <rFont val="ＭＳ Ｐゴシック"/>
        <family val="3"/>
        <charset val="128"/>
        <scheme val="minor"/>
      </rPr>
      <t>IP</t>
    </r>
    <r>
      <rPr>
        <sz val="14"/>
        <color theme="1"/>
        <rFont val="ＭＳ Ｐゴシック"/>
        <family val="2"/>
        <charset val="128"/>
        <scheme val="minor"/>
      </rPr>
      <t>アドレス、</t>
    </r>
    <r>
      <rPr>
        <sz val="14"/>
        <color theme="1"/>
        <rFont val="ＭＳ Ｐゴシック"/>
        <family val="3"/>
        <charset val="128"/>
        <scheme val="minor"/>
      </rPr>
      <t>MAC</t>
    </r>
    <r>
      <rPr>
        <sz val="14"/>
        <color theme="1"/>
        <rFont val="ＭＳ Ｐゴシック"/>
        <family val="2"/>
        <charset val="128"/>
        <scheme val="minor"/>
      </rPr>
      <t>アドレス、位置情報（</t>
    </r>
    <r>
      <rPr>
        <sz val="14"/>
        <color theme="1"/>
        <rFont val="ＭＳ Ｐゴシック"/>
        <family val="3"/>
        <charset val="128"/>
        <scheme val="minor"/>
      </rPr>
      <t>GPS</t>
    </r>
    <r>
      <rPr>
        <sz val="14"/>
        <color theme="1"/>
        <rFont val="ＭＳ Ｐゴシック"/>
        <family val="2"/>
        <charset val="128"/>
        <scheme val="minor"/>
      </rPr>
      <t>以外の電波等を利用して得た情報を含む）、他）、施設・設備利用ログデータ（地域に展開した社会実証テストベッド利用、他）、生体情報（音声情報、脳活動情報、</t>
    </r>
    <r>
      <rPr>
        <sz val="14"/>
        <color theme="1"/>
        <rFont val="ＭＳ Ｐゴシック"/>
        <family val="3"/>
        <charset val="128"/>
        <scheme val="minor"/>
      </rPr>
      <t>MRI/</t>
    </r>
    <r>
      <rPr>
        <sz val="14"/>
        <color theme="1"/>
        <rFont val="ＭＳ Ｐゴシック"/>
        <family val="2"/>
        <charset val="128"/>
        <scheme val="minor"/>
      </rPr>
      <t>内視鏡</t>
    </r>
    <r>
      <rPr>
        <sz val="14"/>
        <color theme="1"/>
        <rFont val="ＭＳ Ｐゴシック"/>
        <family val="3"/>
        <charset val="128"/>
        <scheme val="minor"/>
      </rPr>
      <t>/CT</t>
    </r>
    <r>
      <rPr>
        <sz val="14"/>
        <color theme="1"/>
        <rFont val="ＭＳ Ｐゴシック"/>
        <family val="2"/>
        <charset val="128"/>
        <scheme val="minor"/>
      </rPr>
      <t xml:space="preserve">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</si>
  <si>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t xml:space="preserve">（重要）
２ページ目以降の各項目において×を選択した場合、末尾の備考欄に、その理由を必ず記載してください。
</t>
    <rPh sb="5" eb="7">
      <t>ジコウ</t>
    </rPh>
    <phoneticPr fontId="1"/>
  </si>
  <si>
    <t>オプトアウトの方法</t>
    <rPh sb="7" eb="9">
      <t>ホウホウ</t>
    </rPh>
    <phoneticPr fontId="1"/>
  </si>
  <si>
    <t>繁華街やオフィスビルエリア、病院内などが分かるように、なるべく具体的に記載してください。</t>
    <rPh sb="0" eb="3">
      <t>ハンカガイ</t>
    </rPh>
    <rPh sb="14" eb="16">
      <t>ビョウイン</t>
    </rPh>
    <rPh sb="16" eb="17">
      <t>ナイ</t>
    </rPh>
    <rPh sb="20" eb="21">
      <t>ワ</t>
    </rPh>
    <rPh sb="31" eb="34">
      <t>グタイテキ</t>
    </rPh>
    <rPh sb="35" eb="37">
      <t>キサイ</t>
    </rPh>
    <phoneticPr fontId="1"/>
  </si>
  <si>
    <t>委託研究契約日</t>
    <rPh sb="0" eb="2">
      <t>イタク</t>
    </rPh>
    <rPh sb="2" eb="4">
      <t>ケンキュウ</t>
    </rPh>
    <rPh sb="4" eb="6">
      <t>ケイヤク</t>
    </rPh>
    <rPh sb="6" eb="7">
      <t>ビ</t>
    </rPh>
    <phoneticPr fontId="1"/>
  </si>
  <si>
    <t>【A株式会社が取得したデータ】
A株式会社の日本本社から、A株式会社の米国支社とB大学（日本）、C大学（米国）に移送
【Ｃ大学が取得したデータ】
Ｃ大学（米国）から、A株式会社の日本本社と米国支社、B大学（日本）に移送</t>
    <rPh sb="74" eb="76">
      <t>ダイガク</t>
    </rPh>
    <rPh sb="77" eb="79">
      <t>ベイコク</t>
    </rPh>
    <phoneticPr fontId="1"/>
  </si>
  <si>
    <t>■データの廃棄について
　A株式会社は、2022年3月31日までにデータを削除する。
　B大学とC大学は、ジャーナルに投稿して採択されるまでデータは廃棄しない。また、ジャーナルからデータの公開指示があった場合には公開し、この場合は廃棄期日（公開終了日）は定めない。
　以上について本人に説明して同意を取得する。</t>
    <phoneticPr fontId="1"/>
  </si>
  <si>
    <t>開始には文字列で「委託研究契約日」、終了（予定）には研究終了を予定している日にちを西暦で記入してください。和歴は自動入力されま
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</si>
  <si>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１．未成年から取得しない</t>
  </si>
  <si>
    <t>未成年からデータを取得する場合は、保護者の同意を取得する
　　１．未成年からデータを取得しない　　２．保護者の同意を得て未成年からデータを取得する　　×（保護者の同意を得ずに未成年からデータを取得する）</t>
    <rPh sb="0" eb="3">
      <t>ミセイネン</t>
    </rPh>
    <rPh sb="9" eb="11">
      <t>シュトク</t>
    </rPh>
    <rPh sb="13" eb="15">
      <t>バアイ</t>
    </rPh>
    <rPh sb="17" eb="20">
      <t>ホゴシャ</t>
    </rPh>
    <rPh sb="21" eb="23">
      <t>ドウイ</t>
    </rPh>
    <rPh sb="24" eb="26">
      <t>シュトク</t>
    </rPh>
    <rPh sb="42" eb="44">
      <t>シュトク</t>
    </rPh>
    <phoneticPr fontId="1"/>
  </si>
  <si>
    <t>　　　　Rev.9.5.25(2020.2.4)</t>
    <phoneticPr fontId="1"/>
  </si>
  <si>
    <t>選択してください</t>
  </si>
  <si>
    <r>
      <t>委託研究</t>
    </r>
    <r>
      <rPr>
        <sz val="11"/>
        <color theme="1"/>
        <rFont val="ＭＳ Ｐゴシック"/>
        <family val="3"/>
        <charset val="128"/>
        <scheme val="minor"/>
      </rPr>
      <t>（革新的情報通信技術研究開発委託研究）</t>
    </r>
    <phoneticPr fontId="1"/>
  </si>
  <si>
    <t>委託研究（革新的情報通信技術研究開発委託研究）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</si>
</sst>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quot;年&quot;m&quot;月&quot;d&quot;日&quot;;@"/>
  </numFmts>
  <fonts count="40">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3"/>
      <charset val="128"/>
    </font>
    <font>
      <u/>
      <sz val="11"/>
      <color theme="11"/>
      <name val="ＭＳ Ｐゴシック"/>
      <family val="2"/>
      <charset val="128"/>
      <scheme val="minor"/>
    </font>
    <font>
      <b/>
      <sz val="14"/>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6"/>
      <name val="ＭＳ Ｐゴシック"/>
      <family val="3"/>
      <charset val="128"/>
    </font>
    <font>
      <b/>
      <sz val="11"/>
      <color theme="1"/>
      <name val="ＭＳ Ｐゴシック"/>
      <family val="3"/>
      <charset val="128"/>
      <scheme val="minor"/>
    </font>
    <font>
      <sz val="13"/>
      <name val="ＭＳ Ｐゴシック"/>
      <family val="3"/>
      <charset val="128"/>
    </font>
    <font>
      <sz val="14"/>
      <color theme="0"/>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24"/>
      <color rgb="FFFF0000"/>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scheme val="minor"/>
    </font>
    <font>
      <sz val="12"/>
      <color rgb="FF0000FF"/>
      <name val="ＭＳ Ｐゴシック"/>
      <family val="3"/>
      <charset val="128"/>
      <scheme val="minor"/>
    </font>
    <font>
      <sz val="11"/>
      <color rgb="FF0000FF"/>
      <name val="ＭＳ Ｐゴシック"/>
      <family val="3"/>
      <charset val="128"/>
      <scheme val="minor"/>
    </font>
    <font>
      <sz val="16"/>
      <color theme="1"/>
      <name val="ＭＳ Ｐゴシック"/>
      <family val="2"/>
      <charset val="128"/>
      <scheme val="minor"/>
    </font>
    <font>
      <b/>
      <u/>
      <sz val="14"/>
      <color rgb="FFC00000"/>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
      <b/>
      <sz val="24"/>
      <color theme="1"/>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4"/>
      <name val="ARゴシック体S"/>
      <family val="3"/>
      <charset val="128"/>
    </font>
    <font>
      <sz val="26"/>
      <name val="ＭＳ Ｐゴシック"/>
      <family val="3"/>
      <charset val="128"/>
      <scheme val="minor"/>
    </font>
    <font>
      <b/>
      <sz val="12"/>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theme="6" tint="0.39997558519241921"/>
        <bgColor indexed="64"/>
      </patternFill>
    </fill>
  </fills>
  <borders count="19">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0" fontId="10" fillId="0" borderId="0" applyNumberFormat="0" applyFill="0" applyBorder="0" applyAlignment="0" applyProtection="0">
      <alignment vertical="center"/>
    </xf>
  </cellStyleXfs>
  <cellXfs count="356">
    <xf numFmtId="0" fontId="0" fillId="0" borderId="0" xfId="0">
      <alignment vertical="center"/>
    </xf>
    <xf numFmtId="0" fontId="6" fillId="0" borderId="0" xfId="0" applyFont="1" applyAlignment="1">
      <alignment vertical="center"/>
    </xf>
    <xf numFmtId="0" fontId="7" fillId="0" borderId="0" xfId="0" applyFont="1">
      <alignmen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Border="1" applyAlignment="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7" fillId="4" borderId="3" xfId="0" applyFont="1" applyFill="1" applyBorder="1" applyAlignment="1">
      <alignment horizontal="center" vertical="center"/>
    </xf>
    <xf numFmtId="0" fontId="6" fillId="0" borderId="0" xfId="0" applyFont="1" applyAlignment="1" applyProtection="1">
      <alignment horizontal="right" vertical="center"/>
      <protection locked="0"/>
    </xf>
    <xf numFmtId="0" fontId="8" fillId="4" borderId="5" xfId="0" applyFont="1" applyFill="1" applyBorder="1" applyAlignment="1" applyProtection="1">
      <alignment horizontal="left" vertical="center"/>
      <protection locked="0"/>
    </xf>
    <xf numFmtId="0" fontId="7" fillId="0" borderId="6" xfId="0" applyFont="1" applyFill="1" applyBorder="1" applyAlignment="1">
      <alignment vertical="center" wrapText="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lignment horizontal="left" vertical="center" wrapText="1"/>
    </xf>
    <xf numFmtId="0" fontId="7" fillId="0" borderId="6" xfId="0" applyFont="1" applyFill="1" applyBorder="1" applyAlignment="1" applyProtection="1">
      <alignment horizontal="center" vertical="center" wrapText="1"/>
      <protection locked="0"/>
    </xf>
    <xf numFmtId="177" fontId="7" fillId="5" borderId="3" xfId="0" applyNumberFormat="1" applyFont="1" applyFill="1" applyBorder="1" applyAlignment="1" applyProtection="1">
      <alignment vertical="center"/>
      <protection locked="0"/>
    </xf>
    <xf numFmtId="0" fontId="7" fillId="0" borderId="0" xfId="0" applyFont="1" applyBorder="1">
      <alignment vertical="center"/>
    </xf>
    <xf numFmtId="0" fontId="7" fillId="0" borderId="4" xfId="0" applyFont="1" applyFill="1" applyBorder="1" applyAlignment="1">
      <alignment horizontal="center" vertical="center" wrapText="1"/>
    </xf>
    <xf numFmtId="0" fontId="16" fillId="0" borderId="3" xfId="3" applyFont="1" applyBorder="1" applyAlignment="1">
      <alignment horizontal="center" vertical="center"/>
    </xf>
    <xf numFmtId="0" fontId="17" fillId="3" borderId="0" xfId="0" applyFont="1" applyFill="1">
      <alignment vertical="center"/>
    </xf>
    <xf numFmtId="0" fontId="3" fillId="0" borderId="3" xfId="0" applyFont="1" applyBorder="1" applyAlignment="1" applyProtection="1">
      <alignment horizontal="center" vertical="center" wrapText="1"/>
      <protection locked="0"/>
    </xf>
    <xf numFmtId="0" fontId="8" fillId="4" borderId="1" xfId="0" applyFont="1" applyFill="1" applyBorder="1" applyAlignment="1" applyProtection="1">
      <alignment horizontal="left" vertical="center"/>
      <protection locked="0"/>
    </xf>
    <xf numFmtId="0" fontId="18" fillId="0" borderId="3" xfId="0" applyFont="1" applyBorder="1" applyAlignment="1" applyProtection="1">
      <alignment horizontal="center" vertical="center" wrapText="1"/>
      <protection locked="0"/>
    </xf>
    <xf numFmtId="0" fontId="20" fillId="0" borderId="0" xfId="0" applyFont="1" applyAlignment="1">
      <alignment vertical="center" wrapText="1"/>
    </xf>
    <xf numFmtId="0" fontId="7" fillId="3" borderId="0" xfId="0" applyFont="1" applyFill="1">
      <alignmen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shrinkToFit="1"/>
    </xf>
    <xf numFmtId="0" fontId="30" fillId="2" borderId="5" xfId="0" applyFont="1" applyFill="1" applyBorder="1" applyAlignment="1">
      <alignment horizontal="center" vertical="center"/>
    </xf>
    <xf numFmtId="0" fontId="24" fillId="0" borderId="0" xfId="0" applyFont="1" applyAlignment="1">
      <alignment vertical="top" wrapText="1"/>
    </xf>
    <xf numFmtId="0" fontId="25" fillId="0" borderId="0" xfId="0" applyFont="1" applyAlignment="1">
      <alignment vertical="top" wrapText="1"/>
    </xf>
    <xf numFmtId="0" fontId="7" fillId="0" borderId="0" xfId="0" applyFont="1" applyAlignment="1">
      <alignment vertical="center" wrapText="1"/>
    </xf>
    <xf numFmtId="0" fontId="11" fillId="0" borderId="0" xfId="0" applyFont="1">
      <alignment vertical="center"/>
    </xf>
    <xf numFmtId="0" fontId="8" fillId="0" borderId="0" xfId="0" applyFont="1" applyFill="1">
      <alignment vertical="center"/>
    </xf>
    <xf numFmtId="0" fontId="8" fillId="0" borderId="0" xfId="0" applyFo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0" borderId="17" xfId="0" applyFont="1" applyBorder="1" applyAlignment="1">
      <alignment vertical="center"/>
    </xf>
    <xf numFmtId="0" fontId="8" fillId="0" borderId="17" xfId="0" applyFont="1" applyBorder="1">
      <alignment vertical="center"/>
    </xf>
    <xf numFmtId="176" fontId="8" fillId="0" borderId="0" xfId="0" applyNumberFormat="1" applyFont="1">
      <alignment vertical="center"/>
    </xf>
    <xf numFmtId="0" fontId="8" fillId="0" borderId="17" xfId="0" applyFont="1" applyFill="1" applyBorder="1">
      <alignment vertical="center"/>
    </xf>
    <xf numFmtId="0" fontId="8" fillId="0" borderId="0" xfId="0" applyFont="1" applyFill="1" applyBorder="1">
      <alignment vertical="center"/>
    </xf>
    <xf numFmtId="0" fontId="0" fillId="0" borderId="0" xfId="0" applyAlignment="1">
      <alignment vertical="top" wrapText="1"/>
    </xf>
    <xf numFmtId="176" fontId="35" fillId="0" borderId="0" xfId="0" applyNumberFormat="1" applyFont="1">
      <alignment vertical="center"/>
    </xf>
    <xf numFmtId="176" fontId="35" fillId="0" borderId="17" xfId="0" applyNumberFormat="1" applyFont="1" applyBorder="1" applyAlignment="1">
      <alignment vertical="top"/>
    </xf>
    <xf numFmtId="0" fontId="7" fillId="0" borderId="0" xfId="0" applyFont="1" applyFill="1" applyBorder="1" applyAlignment="1">
      <alignment horizontal="left" vertical="center"/>
    </xf>
    <xf numFmtId="0" fontId="18"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18" fillId="0" borderId="0" xfId="0" applyFont="1" applyAlignment="1">
      <alignment vertical="center" wrapText="1"/>
    </xf>
    <xf numFmtId="0" fontId="6" fillId="0" borderId="6" xfId="0" applyFont="1" applyFill="1" applyBorder="1" applyAlignment="1">
      <alignment horizontal="left" vertical="center" wrapText="1"/>
    </xf>
    <xf numFmtId="0" fontId="7" fillId="2" borderId="3" xfId="0" applyFont="1" applyFill="1" applyBorder="1" applyAlignment="1">
      <alignment horizontal="left" vertical="center"/>
    </xf>
    <xf numFmtId="176" fontId="35" fillId="0" borderId="17" xfId="0" applyNumberFormat="1" applyFont="1" applyBorder="1" applyAlignment="1">
      <alignment vertical="center"/>
    </xf>
    <xf numFmtId="0" fontId="33" fillId="0" borderId="17" xfId="0" applyFont="1" applyBorder="1" applyAlignment="1">
      <alignment vertical="center"/>
    </xf>
    <xf numFmtId="0" fontId="19" fillId="0" borderId="0" xfId="0" applyFont="1" applyAlignment="1">
      <alignment vertical="top" wrapText="1"/>
    </xf>
    <xf numFmtId="0" fontId="3" fillId="0" borderId="0" xfId="0" applyFont="1" applyAlignment="1">
      <alignment vertical="top" wrapText="1"/>
    </xf>
    <xf numFmtId="0" fontId="7" fillId="2" borderId="3" xfId="0" applyFont="1" applyFill="1" applyBorder="1" applyAlignment="1">
      <alignment vertical="center" wrapText="1"/>
    </xf>
    <xf numFmtId="0" fontId="9" fillId="0" borderId="3" xfId="3" applyFont="1" applyBorder="1" applyAlignment="1">
      <alignment horizontal="center" vertical="center"/>
    </xf>
    <xf numFmtId="0" fontId="7" fillId="2" borderId="3" xfId="0" applyFont="1" applyFill="1" applyBorder="1" applyAlignment="1">
      <alignment horizontal="left" vertical="center"/>
    </xf>
    <xf numFmtId="176" fontId="35" fillId="0" borderId="17" xfId="0" applyNumberFormat="1" applyFont="1" applyBorder="1" applyAlignment="1">
      <alignment vertical="center"/>
    </xf>
    <xf numFmtId="0" fontId="33" fillId="0" borderId="17" xfId="0" applyFont="1" applyBorder="1" applyAlignment="1">
      <alignment vertical="center"/>
    </xf>
    <xf numFmtId="0" fontId="3" fillId="0" borderId="0" xfId="0" applyFont="1" applyAlignment="1">
      <alignment vertical="center" wrapText="1"/>
    </xf>
    <xf numFmtId="0" fontId="19" fillId="0" borderId="0" xfId="0" applyFont="1" applyAlignment="1">
      <alignment vertical="top" wrapText="1"/>
    </xf>
    <xf numFmtId="0" fontId="6" fillId="0" borderId="6" xfId="0" applyFont="1" applyFill="1" applyBorder="1" applyAlignment="1">
      <alignment horizontal="left" vertical="center" wrapText="1"/>
    </xf>
    <xf numFmtId="0" fontId="0" fillId="0" borderId="0" xfId="0" applyAlignment="1">
      <alignment vertical="center" wrapText="1"/>
    </xf>
    <xf numFmtId="0" fontId="18" fillId="0" borderId="0" xfId="0" applyFont="1" applyAlignment="1">
      <alignment vertical="center" wrapText="1"/>
    </xf>
    <xf numFmtId="0" fontId="3" fillId="0" borderId="0" xfId="0" applyFont="1" applyAlignment="1">
      <alignment vertical="top" wrapText="1"/>
    </xf>
    <xf numFmtId="0" fontId="7" fillId="2" borderId="3" xfId="0" applyFont="1" applyFill="1" applyBorder="1" applyAlignment="1">
      <alignment horizontal="left" vertical="center" wrapText="1"/>
    </xf>
    <xf numFmtId="0" fontId="7" fillId="2" borderId="3" xfId="0" applyFont="1" applyFill="1" applyBorder="1" applyAlignment="1">
      <alignment vertical="center" wrapText="1"/>
    </xf>
    <xf numFmtId="0" fontId="39" fillId="11" borderId="7" xfId="0" applyFont="1" applyFill="1" applyBorder="1" applyAlignment="1">
      <alignment horizontal="center" vertical="center" wrapText="1"/>
    </xf>
    <xf numFmtId="0" fontId="39" fillId="11" borderId="10" xfId="0" applyFont="1" applyFill="1" applyBorder="1" applyAlignment="1">
      <alignment horizontal="center" vertical="center" wrapText="1"/>
    </xf>
    <xf numFmtId="0" fontId="39" fillId="11" borderId="7" xfId="0" applyFont="1" applyFill="1" applyBorder="1" applyAlignment="1">
      <alignment vertical="center" wrapText="1"/>
    </xf>
    <xf numFmtId="0" fontId="0" fillId="0" borderId="0" xfId="0" applyAlignment="1">
      <alignment vertical="center" wrapText="1"/>
    </xf>
    <xf numFmtId="0" fontId="18" fillId="0" borderId="0" xfId="0" applyFont="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vertical="center" wrapText="1"/>
    </xf>
    <xf numFmtId="0" fontId="18" fillId="0" borderId="0" xfId="0" applyFont="1" applyAlignment="1">
      <alignment vertical="center" wrapText="1"/>
    </xf>
    <xf numFmtId="0" fontId="9" fillId="0" borderId="3" xfId="3" applyFont="1" applyBorder="1" applyAlignment="1">
      <alignment horizontal="center" vertical="center"/>
    </xf>
    <xf numFmtId="176" fontId="35" fillId="0" borderId="17" xfId="0" applyNumberFormat="1" applyFont="1" applyBorder="1" applyAlignment="1">
      <alignment vertical="center"/>
    </xf>
    <xf numFmtId="0" fontId="7" fillId="2"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38" fillId="7" borderId="5"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7" fillId="0" borderId="0" xfId="0" applyFont="1" applyBorder="1" applyAlignment="1" applyProtection="1">
      <alignment horizontal="left" vertical="top" wrapText="1"/>
    </xf>
    <xf numFmtId="0" fontId="8" fillId="9" borderId="0"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0" fillId="0" borderId="0" xfId="0" applyAlignment="1">
      <alignment vertical="center" wrapText="1"/>
    </xf>
    <xf numFmtId="0" fontId="7"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center" wrapText="1"/>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11" fillId="12" borderId="5" xfId="0" applyFont="1" applyFill="1" applyBorder="1" applyAlignment="1">
      <alignment horizontal="center" vertical="center"/>
    </xf>
    <xf numFmtId="0" fontId="11" fillId="12" borderId="6" xfId="0" applyFont="1" applyFill="1" applyBorder="1" applyAlignment="1">
      <alignment horizontal="center" vertical="center"/>
    </xf>
    <xf numFmtId="0" fontId="11" fillId="12" borderId="7" xfId="0" applyFont="1" applyFill="1" applyBorder="1" applyAlignment="1">
      <alignment horizontal="center" vertical="center"/>
    </xf>
    <xf numFmtId="0" fontId="7"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4" borderId="5" xfId="0" applyFont="1" applyFill="1" applyBorder="1" applyAlignment="1">
      <alignment vertical="center" wrapText="1"/>
    </xf>
    <xf numFmtId="0" fontId="8" fillId="4" borderId="7" xfId="0" applyFont="1" applyFill="1" applyBorder="1" applyAlignment="1">
      <alignment vertical="center"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7" fillId="2" borderId="3" xfId="0" applyFont="1" applyFill="1" applyBorder="1" applyAlignment="1">
      <alignment vertical="center" wrapText="1"/>
    </xf>
    <xf numFmtId="0" fontId="0" fillId="0" borderId="3" xfId="0" applyBorder="1" applyAlignment="1">
      <alignment vertical="center" wrapText="1"/>
    </xf>
    <xf numFmtId="0" fontId="3" fillId="0" borderId="3" xfId="0" applyFont="1" applyBorder="1" applyAlignment="1" applyProtection="1">
      <alignment horizontal="left" vertical="top" wrapText="1" shrinkToFit="1"/>
      <protection locked="0"/>
    </xf>
    <xf numFmtId="0" fontId="3" fillId="0" borderId="3" xfId="0" applyFont="1" applyBorder="1" applyAlignment="1" applyProtection="1">
      <alignment horizontal="left" vertical="top" shrinkToFit="1"/>
      <protection locked="0"/>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0" borderId="5" xfId="0" applyBorder="1" applyAlignment="1">
      <alignment horizontal="left" vertical="center" wrapText="1"/>
    </xf>
    <xf numFmtId="0" fontId="7" fillId="0" borderId="5"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5" borderId="5" xfId="0" applyNumberFormat="1" applyFont="1" applyFill="1" applyBorder="1" applyAlignment="1">
      <alignment horizontal="left" vertical="center"/>
    </xf>
    <xf numFmtId="176" fontId="7" fillId="5" borderId="7" xfId="0" applyNumberFormat="1" applyFont="1" applyFill="1" applyBorder="1" applyAlignment="1">
      <alignment horizontal="left" vertical="center"/>
    </xf>
    <xf numFmtId="0" fontId="3" fillId="0" borderId="0" xfId="0" applyFont="1" applyAlignment="1">
      <alignment horizontal="left" vertical="top" wrapText="1"/>
    </xf>
    <xf numFmtId="0" fontId="5" fillId="3" borderId="8" xfId="0" applyFont="1" applyFill="1"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7"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7" fillId="2" borderId="6" xfId="0" applyFont="1" applyFill="1" applyBorder="1" applyAlignment="1">
      <alignment horizontal="left" vertical="center" wrapText="1"/>
    </xf>
    <xf numFmtId="0" fontId="7" fillId="11" borderId="5" xfId="0" applyFont="1" applyFill="1" applyBorder="1" applyAlignment="1">
      <alignment horizontal="left" vertical="center" wrapText="1"/>
    </xf>
    <xf numFmtId="0" fontId="0" fillId="11" borderId="6" xfId="0" applyFill="1" applyBorder="1" applyAlignment="1">
      <alignment vertical="center" wrapText="1"/>
    </xf>
    <xf numFmtId="0" fontId="0" fillId="11" borderId="7" xfId="0" applyFill="1" applyBorder="1" applyAlignment="1">
      <alignment vertical="center" wrapText="1"/>
    </xf>
    <xf numFmtId="0" fontId="29" fillId="0" borderId="0" xfId="0" applyFont="1" applyAlignment="1">
      <alignment horizontal="left" vertical="top" wrapText="1"/>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2" borderId="7" xfId="0" applyFont="1" applyFill="1" applyBorder="1" applyAlignment="1">
      <alignment horizontal="left" vertical="center" wrapText="1"/>
    </xf>
    <xf numFmtId="0" fontId="11" fillId="7"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2" borderId="8"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0" fillId="0" borderId="0" xfId="0" applyAlignment="1">
      <alignment vertical="center"/>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vertical="top" wrapText="1"/>
    </xf>
    <xf numFmtId="0" fontId="7" fillId="9" borderId="5" xfId="0" applyFont="1" applyFill="1" applyBorder="1" applyAlignment="1">
      <alignment horizontal="left" vertical="center" wrapText="1"/>
    </xf>
    <xf numFmtId="0" fontId="7" fillId="9" borderId="7" xfId="0" applyFont="1" applyFill="1" applyBorder="1" applyAlignment="1">
      <alignment horizontal="left" vertical="center" wrapText="1"/>
    </xf>
    <xf numFmtId="0" fontId="5" fillId="0" borderId="6" xfId="0" applyFont="1" applyFill="1" applyBorder="1" applyAlignment="1">
      <alignment vertical="center"/>
    </xf>
    <xf numFmtId="0" fontId="0" fillId="0" borderId="6" xfId="0" applyBorder="1" applyAlignment="1">
      <alignment vertical="center"/>
    </xf>
    <xf numFmtId="0" fontId="20" fillId="0" borderId="0" xfId="0" applyFont="1" applyAlignment="1">
      <alignment wrapText="1"/>
    </xf>
    <xf numFmtId="0" fontId="4" fillId="0" borderId="0" xfId="0" applyFont="1" applyAlignment="1">
      <alignment wrapText="1"/>
    </xf>
    <xf numFmtId="0" fontId="8" fillId="0" borderId="6" xfId="0" applyFont="1" applyBorder="1" applyAlignment="1">
      <alignment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7" fillId="4" borderId="5" xfId="0" applyFont="1" applyFill="1" applyBorder="1" applyAlignment="1">
      <alignment vertical="center" wrapText="1" shrinkToFit="1"/>
    </xf>
    <xf numFmtId="0" fontId="7" fillId="4" borderId="7" xfId="0" applyFont="1" applyFill="1" applyBorder="1" applyAlignment="1">
      <alignment vertical="center" wrapText="1" shrinkToFit="1"/>
    </xf>
    <xf numFmtId="0" fontId="7" fillId="3" borderId="5" xfId="0" applyFont="1" applyFill="1" applyBorder="1" applyAlignment="1">
      <alignment horizontal="lef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19" fillId="0" borderId="0" xfId="0" applyFont="1" applyAlignment="1">
      <alignment vertical="center" wrapText="1"/>
    </xf>
    <xf numFmtId="0" fontId="32" fillId="0" borderId="0" xfId="0" applyFont="1" applyAlignment="1">
      <alignment vertical="center" wrapText="1"/>
    </xf>
    <xf numFmtId="0" fontId="18" fillId="0" borderId="0" xfId="0" applyFont="1" applyAlignment="1">
      <alignment vertical="center" wrapText="1"/>
    </xf>
    <xf numFmtId="0" fontId="11" fillId="7"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4"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19" fillId="0" borderId="0" xfId="0" applyFont="1" applyAlignment="1">
      <alignment wrapText="1"/>
    </xf>
    <xf numFmtId="0" fontId="0" fillId="0" borderId="0" xfId="0" applyAlignment="1">
      <alignment wrapText="1"/>
    </xf>
    <xf numFmtId="0" fontId="7" fillId="2" borderId="9" xfId="0" applyFont="1" applyFill="1" applyBorder="1" applyAlignment="1">
      <alignment horizontal="left" vertical="center" wrapText="1"/>
    </xf>
    <xf numFmtId="0" fontId="0" fillId="0" borderId="9" xfId="0" applyBorder="1" applyAlignment="1">
      <alignment horizontal="left" vertical="center" wrapText="1"/>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3" fillId="2" borderId="5"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6" fillId="0" borderId="6" xfId="0" applyFont="1" applyFill="1" applyBorder="1" applyAlignment="1">
      <alignment horizontal="left" vertical="center" wrapText="1"/>
    </xf>
    <xf numFmtId="0" fontId="11" fillId="12" borderId="5"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4" borderId="5" xfId="0" applyFont="1" applyFill="1" applyBorder="1" applyAlignment="1">
      <alignment vertical="center"/>
    </xf>
    <xf numFmtId="0" fontId="7" fillId="4" borderId="7" xfId="0" applyFont="1" applyFill="1" applyBorder="1" applyAlignment="1">
      <alignment vertical="center"/>
    </xf>
    <xf numFmtId="0" fontId="4" fillId="2" borderId="9" xfId="0" applyFont="1" applyFill="1" applyBorder="1" applyAlignment="1">
      <alignment horizontal="left" vertical="center" wrapText="1"/>
    </xf>
    <xf numFmtId="0" fontId="4" fillId="0" borderId="9" xfId="0" applyFont="1" applyBorder="1" applyAlignment="1">
      <alignment horizontal="left" vertical="center" wrapText="1"/>
    </xf>
    <xf numFmtId="0" fontId="8" fillId="0" borderId="8" xfId="0" applyFont="1" applyBorder="1" applyAlignment="1" applyProtection="1">
      <alignment horizontal="left" vertical="center" wrapText="1"/>
      <protection locked="0"/>
    </xf>
    <xf numFmtId="0" fontId="20" fillId="0" borderId="9" xfId="0" applyFont="1" applyBorder="1" applyAlignment="1">
      <alignment horizontal="left" vertical="center" wrapText="1"/>
    </xf>
    <xf numFmtId="0" fontId="20" fillId="0" borderId="7" xfId="0" applyFont="1" applyBorder="1" applyAlignment="1">
      <alignment horizontal="left" vertical="center" wrapText="1"/>
    </xf>
    <xf numFmtId="0" fontId="20" fillId="0" borderId="0" xfId="0" applyFont="1" applyAlignment="1">
      <alignment horizontal="left" vertical="top" wrapText="1"/>
    </xf>
    <xf numFmtId="0" fontId="19" fillId="0" borderId="0" xfId="0" applyFont="1" applyAlignment="1">
      <alignment horizontal="left" vertical="top" wrapText="1"/>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22" fillId="2" borderId="5" xfId="0" applyFont="1" applyFill="1" applyBorder="1" applyAlignment="1">
      <alignment horizontal="center" vertical="center" wrapText="1"/>
    </xf>
    <xf numFmtId="0" fontId="23" fillId="0" borderId="7" xfId="0" applyFont="1" applyBorder="1" applyAlignment="1">
      <alignment horizontal="center" vertical="center" wrapText="1"/>
    </xf>
    <xf numFmtId="0" fontId="3"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Font="1" applyAlignment="1">
      <alignment horizontal="left" vertical="center" wrapText="1"/>
    </xf>
    <xf numFmtId="0" fontId="23" fillId="0" borderId="10"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7" fillId="2"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7" fillId="4" borderId="6" xfId="0" applyFont="1" applyFill="1" applyBorder="1" applyAlignment="1">
      <alignment horizontal="left" vertical="center"/>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8" borderId="5" xfId="0" applyFont="1" applyFill="1" applyBorder="1" applyAlignment="1">
      <alignment horizontal="left" vertical="center" wrapText="1"/>
    </xf>
    <xf numFmtId="0" fontId="7"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27" fillId="10" borderId="0" xfId="0" applyFont="1" applyFill="1" applyBorder="1" applyAlignment="1">
      <alignment vertical="center" wrapText="1"/>
    </xf>
    <xf numFmtId="0" fontId="11" fillId="10" borderId="0" xfId="0" applyFont="1" applyFill="1" applyAlignment="1">
      <alignment vertical="center" wrapText="1"/>
    </xf>
    <xf numFmtId="0" fontId="15" fillId="12" borderId="6" xfId="0" applyFont="1" applyFill="1" applyBorder="1" applyAlignment="1">
      <alignment horizontal="center" vertical="center"/>
    </xf>
    <xf numFmtId="0" fontId="15" fillId="12" borderId="7" xfId="0" applyFont="1" applyFill="1" applyBorder="1" applyAlignment="1">
      <alignment horizontal="center" vertical="center"/>
    </xf>
    <xf numFmtId="0" fontId="20" fillId="0" borderId="0" xfId="0" applyFont="1" applyAlignment="1">
      <alignment horizontal="left" wrapText="1"/>
    </xf>
    <xf numFmtId="0" fontId="6" fillId="9" borderId="5" xfId="0" applyFont="1" applyFill="1" applyBorder="1" applyAlignment="1">
      <alignment horizontal="left" vertical="center" wrapText="1"/>
    </xf>
    <xf numFmtId="0" fontId="8" fillId="4" borderId="7" xfId="0" applyFont="1" applyFill="1" applyBorder="1" applyAlignment="1">
      <alignment vertical="center"/>
    </xf>
    <xf numFmtId="0" fontId="19" fillId="0" borderId="0" xfId="0" applyFont="1" applyAlignment="1">
      <alignment horizontal="lef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0" borderId="3" xfId="0" applyFont="1" applyFill="1" applyBorder="1" applyAlignment="1" applyProtection="1">
      <alignment horizontal="center" vertical="center"/>
      <protection locked="0"/>
    </xf>
    <xf numFmtId="0" fontId="7" fillId="6" borderId="4" xfId="0" applyFont="1" applyFill="1" applyBorder="1" applyAlignment="1" applyProtection="1">
      <alignment vertical="center"/>
      <protection locked="0"/>
    </xf>
    <xf numFmtId="0" fontId="7" fillId="6" borderId="12" xfId="0" applyFont="1" applyFill="1" applyBorder="1" applyAlignment="1" applyProtection="1">
      <alignment vertical="center"/>
      <protection locked="0"/>
    </xf>
    <xf numFmtId="0" fontId="7" fillId="2" borderId="8"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2" xfId="0" applyBorder="1" applyAlignment="1">
      <alignment horizontal="left" vertical="center" wrapText="1"/>
    </xf>
    <xf numFmtId="0" fontId="7" fillId="2" borderId="11" xfId="0" applyFont="1" applyFill="1" applyBorder="1" applyAlignment="1">
      <alignment vertical="center" wrapText="1"/>
    </xf>
    <xf numFmtId="0" fontId="0" fillId="0" borderId="2" xfId="0" applyBorder="1" applyAlignment="1">
      <alignment vertical="center" wrapText="1"/>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19" fillId="0" borderId="0" xfId="0" applyFont="1" applyAlignment="1">
      <alignment vertical="top"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176" fontId="7" fillId="2" borderId="4" xfId="0" applyNumberFormat="1" applyFont="1" applyFill="1" applyBorder="1" applyAlignment="1">
      <alignment horizontal="left" vertical="center"/>
    </xf>
    <xf numFmtId="176" fontId="7" fillId="2" borderId="12" xfId="0" applyNumberFormat="1" applyFont="1" applyFill="1" applyBorder="1" applyAlignment="1">
      <alignment horizontal="left" vertical="center"/>
    </xf>
    <xf numFmtId="0" fontId="8" fillId="2" borderId="8"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20" fillId="0" borderId="0" xfId="0" applyFont="1" applyAlignment="1">
      <alignment horizontal="left" vertical="center" wrapText="1"/>
    </xf>
    <xf numFmtId="0" fontId="8" fillId="2" borderId="1" xfId="0" applyFont="1" applyFill="1" applyBorder="1" applyAlignment="1">
      <alignment horizontal="left" vertical="center" wrapText="1"/>
    </xf>
    <xf numFmtId="0" fontId="20" fillId="0" borderId="4" xfId="0" applyFont="1" applyBorder="1" applyAlignment="1">
      <alignment horizontal="left" vertical="center" wrapText="1"/>
    </xf>
    <xf numFmtId="0" fontId="32" fillId="0" borderId="0" xfId="0" applyFont="1" applyFill="1" applyAlignment="1">
      <alignment vertical="center" wrapText="1"/>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2" fillId="0" borderId="5" xfId="1" applyNumberFormat="1" applyFill="1" applyBorder="1" applyAlignment="1" applyProtection="1">
      <alignment horizontal="left" vertical="center"/>
      <protection locked="0"/>
    </xf>
    <xf numFmtId="0" fontId="8" fillId="0" borderId="6" xfId="0" applyNumberFormat="1" applyFont="1" applyFill="1" applyBorder="1" applyAlignment="1" applyProtection="1">
      <alignment horizontal="left" vertical="center"/>
      <protection locked="0"/>
    </xf>
    <xf numFmtId="0" fontId="8" fillId="0" borderId="7" xfId="0" applyNumberFormat="1" applyFont="1" applyFill="1" applyBorder="1" applyAlignment="1" applyProtection="1">
      <alignment horizontal="left" vertical="center"/>
      <protection locked="0"/>
    </xf>
    <xf numFmtId="0" fontId="36" fillId="9" borderId="1" xfId="0" applyFont="1" applyFill="1" applyBorder="1" applyAlignment="1" applyProtection="1">
      <alignment horizontal="center" vertical="center" shrinkToFit="1"/>
      <protection locked="0"/>
    </xf>
    <xf numFmtId="0" fontId="36" fillId="9" borderId="4" xfId="0" applyFont="1" applyFill="1" applyBorder="1" applyAlignment="1">
      <alignment horizontal="center" vertical="center" shrinkToFit="1"/>
    </xf>
    <xf numFmtId="0" fontId="36" fillId="9" borderId="12" xfId="0" applyFont="1" applyFill="1" applyBorder="1" applyAlignment="1">
      <alignment horizontal="center" vertical="center" shrinkToFit="1"/>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13" fillId="0" borderId="1"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177" fontId="7" fillId="3" borderId="5" xfId="0" applyNumberFormat="1" applyFont="1" applyFill="1" applyBorder="1" applyAlignment="1" applyProtection="1">
      <alignment horizontal="left" vertical="center"/>
      <protection locked="0"/>
    </xf>
    <xf numFmtId="177" fontId="7" fillId="3" borderId="6" xfId="0" applyNumberFormat="1" applyFont="1" applyFill="1" applyBorder="1" applyAlignment="1" applyProtection="1">
      <alignment horizontal="left" vertical="center"/>
      <protection locked="0"/>
    </xf>
    <xf numFmtId="176" fontId="7" fillId="2" borderId="6" xfId="0" applyNumberFormat="1" applyFont="1" applyFill="1" applyBorder="1" applyAlignment="1">
      <alignment horizontal="left" vertical="center"/>
    </xf>
    <xf numFmtId="176" fontId="7" fillId="2" borderId="7" xfId="0" applyNumberFormat="1" applyFont="1" applyFill="1" applyBorder="1" applyAlignment="1">
      <alignment horizontal="left" vertical="center"/>
    </xf>
    <xf numFmtId="176" fontId="35" fillId="0" borderId="17" xfId="0" applyNumberFormat="1" applyFont="1" applyBorder="1" applyAlignment="1">
      <alignment vertical="center"/>
    </xf>
    <xf numFmtId="0" fontId="33" fillId="0" borderId="17" xfId="0" applyFont="1" applyBorder="1" applyAlignment="1">
      <alignment vertical="center"/>
    </xf>
    <xf numFmtId="0" fontId="19" fillId="0" borderId="0" xfId="0" applyFont="1" applyFill="1" applyAlignment="1">
      <alignment vertical="top" wrapText="1"/>
    </xf>
    <xf numFmtId="0" fontId="7" fillId="2" borderId="3" xfId="0" applyFont="1" applyFill="1" applyBorder="1" applyAlignment="1">
      <alignment horizontal="left" vertical="center"/>
    </xf>
    <xf numFmtId="0" fontId="7" fillId="0" borderId="3" xfId="0" applyFont="1" applyBorder="1" applyAlignment="1">
      <alignment horizontal="left" vertical="center"/>
    </xf>
    <xf numFmtId="177" fontId="7" fillId="0" borderId="5" xfId="0" applyNumberFormat="1" applyFont="1" applyBorder="1" applyAlignment="1" applyProtection="1">
      <alignment vertical="center"/>
      <protection locked="0"/>
    </xf>
    <xf numFmtId="177" fontId="7" fillId="0" borderId="6" xfId="0" applyNumberFormat="1" applyFont="1" applyBorder="1" applyAlignment="1" applyProtection="1">
      <alignment vertical="center"/>
      <protection locked="0"/>
    </xf>
    <xf numFmtId="176" fontId="7" fillId="4" borderId="7" xfId="0" applyNumberFormat="1" applyFont="1" applyFill="1" applyBorder="1" applyAlignment="1">
      <alignment vertical="center"/>
    </xf>
    <xf numFmtId="176" fontId="7" fillId="4" borderId="3" xfId="0" applyNumberFormat="1" applyFont="1" applyFill="1" applyBorder="1" applyAlignment="1">
      <alignment vertical="center"/>
    </xf>
    <xf numFmtId="176" fontId="7" fillId="4" borderId="5" xfId="0" applyNumberFormat="1" applyFont="1" applyFill="1" applyBorder="1" applyAlignment="1">
      <alignment vertical="center"/>
    </xf>
    <xf numFmtId="0" fontId="11" fillId="2" borderId="6" xfId="0" applyFont="1" applyFill="1" applyBorder="1" applyAlignment="1">
      <alignment horizontal="center" vertical="center"/>
    </xf>
    <xf numFmtId="177" fontId="12" fillId="0" borderId="13" xfId="0" applyNumberFormat="1" applyFont="1" applyFill="1" applyBorder="1" applyAlignment="1" applyProtection="1">
      <alignment horizontal="left" vertical="center" wrapText="1"/>
      <protection locked="0"/>
    </xf>
    <xf numFmtId="177" fontId="12" fillId="0" borderId="14" xfId="0" applyNumberFormat="1" applyFont="1" applyFill="1" applyBorder="1" applyAlignment="1" applyProtection="1">
      <alignment horizontal="left" vertical="center" wrapText="1"/>
      <protection locked="0"/>
    </xf>
    <xf numFmtId="177" fontId="12" fillId="0" borderId="15" xfId="0" applyNumberFormat="1" applyFont="1" applyFill="1" applyBorder="1" applyAlignment="1" applyProtection="1">
      <alignment horizontal="left" vertical="center" wrapText="1"/>
      <protection locked="0"/>
    </xf>
    <xf numFmtId="0" fontId="3" fillId="0" borderId="0" xfId="0" applyFont="1" applyAlignment="1">
      <alignment horizontal="left" vertical="center"/>
    </xf>
    <xf numFmtId="58" fontId="9" fillId="0" borderId="3" xfId="3" applyNumberFormat="1" applyFont="1" applyBorder="1" applyAlignment="1">
      <alignment horizontal="center" vertical="center"/>
    </xf>
    <xf numFmtId="0" fontId="11" fillId="2" borderId="5"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31" fillId="0" borderId="0" xfId="0" applyFont="1" applyAlignment="1">
      <alignment horizontal="center" vertical="center"/>
    </xf>
    <xf numFmtId="0" fontId="11" fillId="9" borderId="0" xfId="0" applyFont="1" applyFill="1" applyAlignment="1">
      <alignment horizontal="left" vertical="center"/>
    </xf>
    <xf numFmtId="0" fontId="11" fillId="2" borderId="3" xfId="0" applyFont="1" applyFill="1" applyBorder="1" applyAlignment="1">
      <alignment horizontal="center" vertical="center"/>
    </xf>
    <xf numFmtId="0" fontId="9" fillId="0" borderId="3" xfId="3" applyFont="1" applyBorder="1" applyAlignment="1">
      <alignment horizontal="center" vertical="center" wrapText="1"/>
    </xf>
    <xf numFmtId="0" fontId="9" fillId="0" borderId="3" xfId="3" applyFont="1" applyBorder="1" applyAlignment="1">
      <alignment horizontal="center" vertical="center"/>
    </xf>
    <xf numFmtId="0" fontId="9" fillId="0" borderId="3" xfId="0" applyFont="1" applyBorder="1" applyAlignment="1">
      <alignment horizontal="center" vertical="center"/>
    </xf>
    <xf numFmtId="177" fontId="3" fillId="0" borderId="13" xfId="0" applyNumberFormat="1" applyFont="1" applyFill="1" applyBorder="1" applyAlignment="1" applyProtection="1">
      <alignment horizontal="left" vertical="center" wrapText="1"/>
      <protection locked="0"/>
    </xf>
    <xf numFmtId="177" fontId="3" fillId="0" borderId="14" xfId="0" applyNumberFormat="1" applyFont="1" applyFill="1" applyBorder="1" applyAlignment="1" applyProtection="1">
      <alignment horizontal="left" vertical="center" wrapText="1"/>
      <protection locked="0"/>
    </xf>
    <xf numFmtId="177" fontId="3" fillId="0" borderId="15"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177" fontId="7" fillId="0" borderId="5" xfId="0" applyNumberFormat="1" applyFont="1" applyBorder="1" applyAlignment="1" applyProtection="1">
      <alignment horizontal="center" vertical="center" wrapText="1"/>
      <protection locked="0"/>
    </xf>
    <xf numFmtId="0" fontId="4" fillId="11" borderId="5" xfId="0" applyFont="1" applyFill="1" applyBorder="1" applyAlignment="1">
      <alignment horizontal="left" vertical="center" wrapText="1"/>
    </xf>
    <xf numFmtId="0" fontId="4" fillId="11" borderId="6" xfId="0" applyFont="1" applyFill="1" applyBorder="1" applyAlignment="1">
      <alignment vertical="center" wrapText="1"/>
    </xf>
    <xf numFmtId="0" fontId="4" fillId="11" borderId="7" xfId="0" applyFont="1" applyFill="1" applyBorder="1" applyAlignment="1">
      <alignment vertical="center" wrapText="1"/>
    </xf>
    <xf numFmtId="0" fontId="18" fillId="0" borderId="3" xfId="0" applyFont="1" applyBorder="1" applyAlignment="1" applyProtection="1">
      <alignment horizontal="left" vertical="top" wrapText="1" shrinkToFit="1"/>
      <protection locked="0"/>
    </xf>
    <xf numFmtId="0" fontId="18" fillId="0" borderId="3" xfId="0" applyFont="1" applyBorder="1" applyAlignment="1" applyProtection="1">
      <alignment horizontal="left" vertical="top" shrinkToFit="1"/>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0"/>
  <tableStyles count="0" defaultTableStyle="TableStyleMedium2" defaultPivotStyle="PivotStyleLight16"/>
  <colors>
    <mruColors>
      <color rgb="FF0000CC"/>
      <color rgb="FF0000FF"/>
      <color rgb="FFFFCCFF"/>
      <color rgb="FFFF00FF"/>
      <color rgb="FF0033CC"/>
      <color rgb="FFCC0000"/>
      <color rgb="FFDBEEF3"/>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jyouho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D0A00-FF03-434F-8921-93CF5A713668}">
  <sheetPr codeName="Sheet2">
    <tabColor theme="6" tint="0.39997558519241921"/>
    <pageSetUpPr fitToPage="1"/>
  </sheetPr>
  <dimension ref="A1:AQ171"/>
  <sheetViews>
    <sheetView tabSelected="1" view="pageBreakPreview" zoomScale="80" zoomScaleNormal="80" zoomScaleSheetLayoutView="80" zoomScalePageLayoutView="90" workbookViewId="0">
      <selection activeCell="E97" sqref="E97"/>
    </sheetView>
  </sheetViews>
  <sheetFormatPr defaultColWidth="9" defaultRowHeight="16.5"/>
  <cols>
    <col min="1" max="1" width="2.36328125" style="2" customWidth="1"/>
    <col min="2" max="2" width="8.26953125" style="2" customWidth="1"/>
    <col min="3" max="3" width="17.453125" style="2" customWidth="1"/>
    <col min="4" max="4" width="19" style="2" customWidth="1"/>
    <col min="5" max="10" width="16.90625" style="2" customWidth="1"/>
    <col min="11" max="11" width="14" style="2" customWidth="1"/>
    <col min="12" max="12" width="6.36328125" style="34" customWidth="1"/>
    <col min="13" max="18" width="9.36328125" style="2" customWidth="1"/>
    <col min="19" max="20" width="6.453125" style="2" customWidth="1"/>
    <col min="21" max="25" width="2.6328125" style="2" customWidth="1"/>
    <col min="26" max="16384" width="9" style="2"/>
  </cols>
  <sheetData>
    <row r="1" spans="1:31">
      <c r="B1" s="32" t="str">
        <f>IF(nYoushiki=1,"様式1",IF(nYoushiki=2,"様式2",""))</f>
        <v>様式1</v>
      </c>
      <c r="D1" s="333" t="s">
        <v>64</v>
      </c>
      <c r="E1" s="333"/>
      <c r="F1" s="333"/>
      <c r="G1" s="333"/>
      <c r="H1" s="333"/>
      <c r="I1" s="333"/>
      <c r="J1" s="2" t="s">
        <v>203</v>
      </c>
    </row>
    <row r="2" spans="1:31">
      <c r="D2" s="333"/>
      <c r="E2" s="333"/>
      <c r="F2" s="333"/>
      <c r="G2" s="333"/>
      <c r="H2" s="333"/>
      <c r="I2" s="333"/>
    </row>
    <row r="3" spans="1:31">
      <c r="B3" s="334" t="s">
        <v>176</v>
      </c>
      <c r="C3" s="334"/>
      <c r="D3" s="334"/>
      <c r="E3" s="334"/>
      <c r="F3" s="334"/>
    </row>
    <row r="4" spans="1:31">
      <c r="K4" s="9"/>
    </row>
    <row r="5" spans="1:31" ht="17.25" hidden="1" customHeight="1">
      <c r="B5" s="335" t="str">
        <f>IF(nKenShu=5,"NICT 受付・確認","確認・承認")</f>
        <v>確認・承認</v>
      </c>
      <c r="C5" s="335"/>
      <c r="D5" s="335"/>
      <c r="E5" s="336" t="str">
        <f>IF(nKenShu=5,"研究所長等","取扱責任者
(研究所長等)")</f>
        <v>取扱責任者
(研究所長等)</v>
      </c>
      <c r="F5" s="79" t="s">
        <v>26</v>
      </c>
      <c r="G5" s="337" t="str">
        <f>IF(D14="委託研究（革新的情報通信技術研究開発委託研究）","","〇〇　〇〇 ")</f>
        <v/>
      </c>
      <c r="H5" s="337"/>
      <c r="I5" s="337"/>
      <c r="J5" s="337"/>
      <c r="K5" s="337"/>
      <c r="L5" s="80" t="s">
        <v>25</v>
      </c>
      <c r="M5" s="324" t="str">
        <f>IF(nKenShu=2,"記載は不要です",IF(nKenShu=5,"NICTにて記載します","様式提出ごとに確認・承認が必要です"))</f>
        <v>記載は不要です</v>
      </c>
      <c r="N5" s="324"/>
      <c r="O5" s="324"/>
      <c r="P5" s="324"/>
      <c r="Q5" s="324"/>
      <c r="R5" s="324"/>
      <c r="S5" s="324"/>
      <c r="T5" s="324"/>
    </row>
    <row r="6" spans="1:31" hidden="1">
      <c r="B6" s="335"/>
      <c r="C6" s="335"/>
      <c r="D6" s="335"/>
      <c r="E6" s="337"/>
      <c r="F6" s="18" t="s">
        <v>16</v>
      </c>
      <c r="G6" s="325" t="str">
        <f>IF(D14="委託研究（革新的情報通信技術研究開発委託研究）","","〇〇〇〇年〇〇月〇〇日")</f>
        <v/>
      </c>
      <c r="H6" s="325"/>
      <c r="I6" s="325"/>
      <c r="J6" s="325"/>
      <c r="K6" s="325"/>
      <c r="L6" s="80" t="s">
        <v>25</v>
      </c>
      <c r="M6" s="324" t="str">
        <f>IF(nKenShu=2,"記載は不要です",IF(nKenShu=5,"NICTにて記載します","様式提出ごとに確認・承認が必要です"))</f>
        <v>記載は不要です</v>
      </c>
      <c r="N6" s="324"/>
      <c r="O6" s="324"/>
      <c r="P6" s="324"/>
      <c r="Q6" s="324"/>
      <c r="R6" s="324"/>
      <c r="S6" s="324"/>
      <c r="T6" s="324"/>
    </row>
    <row r="7" spans="1:31" hidden="1">
      <c r="B7" s="335"/>
      <c r="C7" s="335"/>
      <c r="D7" s="335"/>
      <c r="E7" s="336" t="str">
        <f>IF(nKenShu=5,"研究室長等","取扱管理者
（研究室長）")</f>
        <v>取扱管理者
（研究室長）</v>
      </c>
      <c r="F7" s="79" t="s">
        <v>26</v>
      </c>
      <c r="G7" s="338" t="str">
        <f>IF(D14="委託研究（革新的情報通信技術研究開発委託研究）","","〇〇　〇〇 ")</f>
        <v/>
      </c>
      <c r="H7" s="338"/>
      <c r="I7" s="338"/>
      <c r="J7" s="338"/>
      <c r="K7" s="338"/>
      <c r="L7" s="80" t="s">
        <v>25</v>
      </c>
      <c r="M7" s="324" t="str">
        <f>IF(nKenShu=2,"記載は不要です",IF(nKenShu=5,"NICTにて記載します","様式提出ごとに確認・承認が必要です"))</f>
        <v>記載は不要です</v>
      </c>
      <c r="N7" s="324"/>
      <c r="O7" s="324"/>
      <c r="P7" s="324"/>
      <c r="Q7" s="324"/>
      <c r="R7" s="324"/>
      <c r="S7" s="324"/>
      <c r="T7" s="324"/>
    </row>
    <row r="8" spans="1:31" hidden="1">
      <c r="B8" s="335"/>
      <c r="C8" s="335"/>
      <c r="D8" s="335"/>
      <c r="E8" s="337"/>
      <c r="F8" s="18" t="s">
        <v>16</v>
      </c>
      <c r="G8" s="325" t="str">
        <f>IF(D14="委託研究（革新的情報通信技術研究開発委託研究）","","〇〇〇〇年〇〇月〇〇日 ")</f>
        <v/>
      </c>
      <c r="H8" s="325"/>
      <c r="I8" s="325"/>
      <c r="J8" s="325"/>
      <c r="K8" s="325"/>
      <c r="L8" s="80" t="s">
        <v>25</v>
      </c>
      <c r="M8" s="324" t="str">
        <f>IF(nKenShu=2,"記載は不要です",IF(nKenShu=5,"NICTにて記載します","様式提出ごとに確認・承認が必要です"))</f>
        <v>記載は不要です</v>
      </c>
      <c r="N8" s="324"/>
      <c r="O8" s="324"/>
      <c r="P8" s="324"/>
      <c r="Q8" s="324"/>
      <c r="R8" s="324"/>
      <c r="S8" s="324"/>
      <c r="T8" s="324"/>
      <c r="AE8" s="16"/>
    </row>
    <row r="9" spans="1:31" ht="36.75" customHeight="1">
      <c r="A9" s="16"/>
      <c r="B9" s="326" t="s">
        <v>137</v>
      </c>
      <c r="C9" s="150"/>
      <c r="D9" s="151"/>
      <c r="E9" s="327"/>
      <c r="F9" s="328"/>
      <c r="G9" s="328"/>
      <c r="H9" s="328"/>
      <c r="I9" s="328"/>
      <c r="J9" s="328"/>
      <c r="K9" s="329"/>
      <c r="L9" s="53" t="str">
        <f>IF(nYoushiki=1,"&lt;--",IF(nYoushiki=2,"&lt;--",IF(nKenShu=5,"&lt;--","")))</f>
        <v>&lt;--</v>
      </c>
      <c r="M9" s="215" t="str">
        <f>IF(nYoushiki=1,"
記載は不要です",IF(nYoushiki=2,comtKenKaiKadaiId0,""))</f>
        <v xml:space="preserve">
記載は不要です</v>
      </c>
      <c r="N9" s="215"/>
      <c r="O9" s="215"/>
      <c r="P9" s="215"/>
      <c r="Q9" s="215"/>
      <c r="R9" s="215"/>
      <c r="S9" s="215"/>
      <c r="T9" s="215"/>
      <c r="U9" s="1"/>
      <c r="V9" s="1"/>
      <c r="W9" s="1"/>
      <c r="X9" s="1"/>
      <c r="Y9" s="1"/>
      <c r="Z9" s="1"/>
      <c r="AA9" s="1"/>
    </row>
    <row r="10" spans="1:31" ht="53.25" customHeight="1">
      <c r="B10" s="330" t="s">
        <v>23</v>
      </c>
      <c r="C10" s="331"/>
      <c r="D10" s="332"/>
      <c r="E10" s="332"/>
      <c r="F10" s="332"/>
      <c r="G10" s="332"/>
      <c r="H10" s="332"/>
      <c r="I10" s="332"/>
      <c r="J10" s="332"/>
      <c r="K10" s="332"/>
      <c r="L10" s="38"/>
      <c r="M10" s="215"/>
      <c r="N10" s="215"/>
      <c r="O10" s="215"/>
      <c r="P10" s="215"/>
      <c r="Q10" s="215"/>
      <c r="R10" s="215"/>
      <c r="S10" s="215"/>
      <c r="T10" s="215"/>
      <c r="U10" s="1"/>
      <c r="V10" s="1"/>
      <c r="W10" s="1"/>
      <c r="X10" s="1"/>
      <c r="Y10" s="1"/>
      <c r="Z10" s="1"/>
      <c r="AA10" s="1"/>
      <c r="AB10" s="31"/>
    </row>
    <row r="11" spans="1:31" ht="24" customHeight="1">
      <c r="B11" s="313" t="s">
        <v>17</v>
      </c>
      <c r="C11" s="313"/>
      <c r="D11" s="314"/>
      <c r="E11" s="315" t="s">
        <v>21</v>
      </c>
      <c r="F11" s="316"/>
      <c r="G11" s="316"/>
      <c r="H11" s="317" t="str">
        <f t="shared" ref="H11" si="0">$E$11</f>
        <v>◯◯◯◯年◯◯月◯◯日</v>
      </c>
      <c r="I11" s="318"/>
      <c r="J11" s="318"/>
      <c r="K11" s="319"/>
      <c r="L11" s="53" t="s">
        <v>25</v>
      </c>
      <c r="M11" s="94" t="s">
        <v>91</v>
      </c>
      <c r="N11" s="94"/>
      <c r="O11" s="94"/>
      <c r="P11" s="94"/>
      <c r="Q11" s="94"/>
      <c r="R11" s="94"/>
      <c r="S11" s="94"/>
      <c r="T11" s="94"/>
      <c r="U11" s="1"/>
      <c r="V11" s="1"/>
      <c r="W11" s="1"/>
      <c r="X11" s="1"/>
      <c r="Y11" s="1"/>
      <c r="Z11" s="1"/>
      <c r="AA11" s="1"/>
    </row>
    <row r="12" spans="1:31" ht="27.75" customHeight="1" thickBot="1">
      <c r="A12" s="16"/>
      <c r="L12" s="39"/>
      <c r="M12" s="29"/>
      <c r="N12" s="29"/>
      <c r="O12" s="29"/>
      <c r="P12" s="29"/>
      <c r="Q12" s="29"/>
      <c r="R12" s="29"/>
      <c r="S12" s="29"/>
      <c r="T12" s="29"/>
      <c r="U12" s="1"/>
      <c r="V12" s="1"/>
      <c r="W12" s="1"/>
      <c r="X12" s="1"/>
      <c r="Y12" s="1"/>
      <c r="Z12" s="1"/>
      <c r="AA12" s="1"/>
    </row>
    <row r="13" spans="1:31" ht="56.25" customHeight="1" thickBot="1">
      <c r="B13" s="28"/>
      <c r="C13" s="320" t="str">
        <f>IF(nKenShu=5,"研究プロジェクトテーマ名","研究開発課題名")</f>
        <v>研究開発課題名</v>
      </c>
      <c r="D13" s="150"/>
      <c r="E13" s="321"/>
      <c r="F13" s="322"/>
      <c r="G13" s="322"/>
      <c r="H13" s="322"/>
      <c r="I13" s="322"/>
      <c r="J13" s="322"/>
      <c r="K13" s="323"/>
      <c r="L13" s="43" t="str">
        <f>IF(nKenShu=2,IF(nYoushiki=1,"&lt;--",IF(nYoushiki=2,"&lt;--","")),IF(nKenShu=5,IF(nYoushiki=1,"&lt;--",IF(nYoushiki=2,"&lt;--","")),IF(nYoushiki=2,"&lt;--","")))</f>
        <v>&lt;--</v>
      </c>
      <c r="M13" s="284" t="str">
        <f>IF(nKenShu=2,IF(nYoushiki=1,comtKenKaiKadaiMei0,IF(nYoushiki=2,comtKenKaiKadaiMei1,"")),IF(nKenShu=5,IF(nYoushiki=1,comtKenKaiKadaiMei3,IF(nYoushiki=2,comtKenKaiKadaiMei4,"")),IF(nYoushiki=2,comtKenKaiKadaiMei2,"")))</f>
        <v>課題名、課題番号または個別課題番号、提案課題を記載ください。
　　　・課題名：＊＊＊ネットワーク基盤の研究開発
　　　・課題番号または個別課題番号：195／195A
　　　・提案課題：＊＊＊の研究開発</v>
      </c>
      <c r="N13" s="284"/>
      <c r="O13" s="284"/>
      <c r="P13" s="284"/>
      <c r="Q13" s="284"/>
      <c r="R13" s="284"/>
      <c r="S13" s="284"/>
      <c r="T13" s="284"/>
      <c r="U13" s="1"/>
      <c r="V13" s="1"/>
      <c r="W13" s="1"/>
      <c r="X13" s="1"/>
      <c r="Y13" s="1"/>
      <c r="Z13" s="1"/>
    </row>
    <row r="14" spans="1:31" ht="34.15" customHeight="1">
      <c r="B14" s="10" t="s">
        <v>30</v>
      </c>
      <c r="C14" s="21"/>
      <c r="D14" s="294" t="s">
        <v>206</v>
      </c>
      <c r="E14" s="295"/>
      <c r="F14" s="295"/>
      <c r="G14" s="295"/>
      <c r="H14" s="295"/>
      <c r="I14" s="295"/>
      <c r="J14" s="295"/>
      <c r="K14" s="296"/>
      <c r="L14" s="38"/>
      <c r="M14" s="30"/>
      <c r="N14" s="30"/>
      <c r="O14" s="30"/>
      <c r="P14" s="30"/>
      <c r="Q14" s="30"/>
      <c r="R14" s="30"/>
      <c r="S14" s="30"/>
      <c r="T14" s="30"/>
      <c r="U14" s="1"/>
      <c r="V14" s="1"/>
      <c r="W14" s="1"/>
      <c r="X14" s="1"/>
      <c r="Y14" s="1"/>
      <c r="Z14" s="1"/>
    </row>
    <row r="15" spans="1:31" ht="27" customHeight="1">
      <c r="B15" s="297" t="str">
        <f>IF(nKenShu=0,"",IF(nKenShu=1,"",IF(nKenShu=2,IF(nYoushiki=1,"提案者","受託者"),IF(nKenShu=3,"受託元",IF(nKenShu=4,"共同研究先","テストベッド利用機関")))))</f>
        <v>提案者</v>
      </c>
      <c r="C15" s="298"/>
      <c r="D15" s="299"/>
      <c r="E15" s="300"/>
      <c r="F15" s="301"/>
      <c r="G15" s="301"/>
      <c r="H15" s="301"/>
      <c r="I15" s="301"/>
      <c r="J15" s="301"/>
      <c r="K15" s="302"/>
      <c r="L15" s="53" t="str">
        <f>IF(nKenShu=1,"&lt;--"," ")</f>
        <v xml:space="preserve"> </v>
      </c>
      <c r="M15" s="215" t="str">
        <f>IF(nKenShu=1,"記載は不要です"," ")</f>
        <v xml:space="preserve"> </v>
      </c>
      <c r="N15" s="215"/>
      <c r="O15" s="215"/>
      <c r="P15" s="215"/>
      <c r="Q15" s="215"/>
      <c r="R15" s="215"/>
      <c r="S15" s="215"/>
      <c r="T15" s="215"/>
      <c r="U15" s="1"/>
      <c r="V15" s="1"/>
      <c r="W15" s="1"/>
      <c r="X15" s="1"/>
      <c r="Y15" s="1"/>
      <c r="Z15" s="1"/>
    </row>
    <row r="16" spans="1:31" ht="24" customHeight="1">
      <c r="B16" s="303" t="s">
        <v>18</v>
      </c>
      <c r="C16" s="304"/>
      <c r="D16" s="305"/>
      <c r="E16" s="8" t="s">
        <v>2</v>
      </c>
      <c r="F16" s="306" t="s">
        <v>21</v>
      </c>
      <c r="G16" s="307"/>
      <c r="H16" s="308" t="str">
        <f>F16</f>
        <v>◯◯◯◯年◯◯月◯◯日</v>
      </c>
      <c r="I16" s="308"/>
      <c r="J16" s="308"/>
      <c r="K16" s="309"/>
      <c r="L16" s="310" t="str">
        <f>IF(nKenShu=2,IF(nYoushiki=1,"&lt;--",IF(nYoushiki=2,"&lt;--","")),IF(nKenShu=5,"&lt;--",""))</f>
        <v>&lt;--</v>
      </c>
      <c r="M16" s="312" t="str">
        <f>IF(nKenShu=2,IF(nYoushiki=1,comtKenKaiKikan0,IF(nYoushiki=2,comtKenKaiKikan1,"")),IF(nKenShu=5,comtKenKaiKikan2,""))</f>
        <v>開始には文字列で「委託研究契約日」、終了（予定）には研究終了を予定している日にちを西暦で記入してください。和歴は自動入力されま
す。</v>
      </c>
      <c r="N16" s="312"/>
      <c r="O16" s="312"/>
      <c r="P16" s="312"/>
      <c r="Q16" s="312"/>
      <c r="R16" s="312"/>
      <c r="S16" s="312"/>
      <c r="T16" s="312"/>
    </row>
    <row r="17" spans="1:22" ht="24" customHeight="1">
      <c r="B17" s="297"/>
      <c r="C17" s="298"/>
      <c r="D17" s="299"/>
      <c r="E17" s="8" t="s">
        <v>4</v>
      </c>
      <c r="F17" s="306" t="s">
        <v>21</v>
      </c>
      <c r="G17" s="307"/>
      <c r="H17" s="280" t="str">
        <f>F17</f>
        <v>◯◯◯◯年◯◯月◯◯日</v>
      </c>
      <c r="I17" s="280"/>
      <c r="J17" s="280"/>
      <c r="K17" s="281"/>
      <c r="L17" s="311"/>
      <c r="M17" s="312"/>
      <c r="N17" s="312"/>
      <c r="O17" s="312"/>
      <c r="P17" s="312"/>
      <c r="Q17" s="312"/>
      <c r="R17" s="312"/>
      <c r="S17" s="312"/>
      <c r="T17" s="312"/>
    </row>
    <row r="18" spans="1:22" ht="51" customHeight="1">
      <c r="B18" s="282" t="s">
        <v>103</v>
      </c>
      <c r="C18" s="212"/>
      <c r="D18" s="52" t="s">
        <v>1</v>
      </c>
      <c r="E18" s="194"/>
      <c r="F18" s="195"/>
      <c r="G18" s="195"/>
      <c r="H18" s="195"/>
      <c r="I18" s="195"/>
      <c r="J18" s="195"/>
      <c r="K18" s="196"/>
      <c r="L18" s="53" t="str">
        <f>IF(nKenShu=2,"",IF(nKenShu=3, "&lt;--",IF(nKenShu=5, "&lt;--","")))</f>
        <v/>
      </c>
      <c r="M18" s="287" t="str">
        <f>IF(nKenShu=2,comtToriTantou0,IF(nKenShu=3, comtToriTantou1,IF(nKenShu=5, comtToriTantou2,"")))</f>
        <v>　</v>
      </c>
      <c r="N18" s="287"/>
      <c r="O18" s="287"/>
      <c r="P18" s="287"/>
      <c r="Q18" s="287"/>
      <c r="R18" s="287"/>
      <c r="S18" s="287"/>
      <c r="T18" s="287"/>
    </row>
    <row r="19" spans="1:22" ht="24" customHeight="1">
      <c r="B19" s="283"/>
      <c r="C19" s="284"/>
      <c r="D19" s="52" t="s">
        <v>0</v>
      </c>
      <c r="E19" s="288"/>
      <c r="F19" s="289"/>
      <c r="G19" s="289"/>
      <c r="H19" s="289"/>
      <c r="I19" s="289"/>
      <c r="J19" s="289"/>
      <c r="K19" s="290"/>
      <c r="L19" s="54"/>
      <c r="M19" s="29"/>
      <c r="N19" s="29"/>
      <c r="O19" s="29"/>
      <c r="P19" s="29"/>
      <c r="Q19" s="29"/>
      <c r="R19" s="29"/>
      <c r="S19" s="29"/>
      <c r="T19" s="29"/>
    </row>
    <row r="20" spans="1:22" ht="24" customHeight="1">
      <c r="B20" s="285"/>
      <c r="C20" s="286"/>
      <c r="D20" s="52" t="s">
        <v>3</v>
      </c>
      <c r="E20" s="291"/>
      <c r="F20" s="292"/>
      <c r="G20" s="292"/>
      <c r="H20" s="292"/>
      <c r="I20" s="292"/>
      <c r="J20" s="292"/>
      <c r="K20" s="293"/>
      <c r="L20" s="53"/>
      <c r="M20" s="55"/>
      <c r="N20" s="55"/>
      <c r="O20" s="55"/>
      <c r="P20" s="55"/>
      <c r="Q20" s="55"/>
      <c r="R20" s="55"/>
      <c r="S20" s="55"/>
      <c r="T20" s="55"/>
    </row>
    <row r="21" spans="1:22" ht="90.75" customHeight="1">
      <c r="B21" s="264" t="s">
        <v>192</v>
      </c>
      <c r="C21" s="131"/>
      <c r="D21" s="268" t="s">
        <v>89</v>
      </c>
      <c r="E21" s="270" t="s">
        <v>55</v>
      </c>
      <c r="F21" s="271"/>
      <c r="G21" s="271"/>
      <c r="H21" s="271"/>
      <c r="I21" s="271"/>
      <c r="J21" s="271"/>
      <c r="K21" s="272"/>
      <c r="L21" s="53"/>
      <c r="M21" s="55"/>
      <c r="N21" s="55"/>
      <c r="O21" s="55"/>
      <c r="P21" s="55"/>
      <c r="Q21" s="55"/>
      <c r="R21" s="55"/>
      <c r="S21" s="55"/>
      <c r="T21" s="55"/>
    </row>
    <row r="22" spans="1:22" ht="156" customHeight="1">
      <c r="B22" s="265"/>
      <c r="C22" s="133"/>
      <c r="D22" s="269"/>
      <c r="E22" s="273"/>
      <c r="F22" s="274"/>
      <c r="G22" s="274"/>
      <c r="H22" s="274"/>
      <c r="I22" s="274"/>
      <c r="J22" s="274"/>
      <c r="K22" s="275"/>
      <c r="L22" s="44" t="str">
        <f>IF(nKenShu=2,"&lt;--",IF(nKenShu=5,"&lt;--",""))</f>
        <v>&lt;--</v>
      </c>
      <c r="M22" s="276" t="str">
        <f>IF(nKenShu=2,comtKenMokuteki0,IF(nKenShu=5,comtKenMokuteki1,""))</f>
        <v>委託研究計画書における研究概要文を流用いただいても結構です。</v>
      </c>
      <c r="N22" s="276"/>
      <c r="O22" s="276"/>
      <c r="P22" s="276"/>
      <c r="Q22" s="276"/>
      <c r="R22" s="276"/>
      <c r="S22" s="276"/>
      <c r="T22" s="276"/>
    </row>
    <row r="23" spans="1:22" ht="178.5" customHeight="1">
      <c r="B23" s="266"/>
      <c r="C23" s="267"/>
      <c r="D23" s="57" t="s">
        <v>118</v>
      </c>
      <c r="E23" s="277"/>
      <c r="F23" s="278"/>
      <c r="G23" s="278"/>
      <c r="H23" s="278"/>
      <c r="I23" s="278"/>
      <c r="J23" s="278"/>
      <c r="K23" s="279"/>
      <c r="L23" s="53" t="s">
        <v>25</v>
      </c>
      <c r="M23" s="96" t="str">
        <f>comtPdToriMokuteki0</f>
        <v>上記概要（目的、計画、方法）の中で、パーソナルデータを取り扱うことで、研究全体の中で、どのような成果が期待できるか、パーソナルデータを取り扱う目的と必要性を、できる限り具体的に記載ください。</v>
      </c>
      <c r="N23" s="96"/>
      <c r="O23" s="96"/>
      <c r="P23" s="96"/>
      <c r="Q23" s="96"/>
      <c r="R23" s="96"/>
      <c r="S23" s="96"/>
      <c r="T23" s="96"/>
    </row>
    <row r="24" spans="1:22" s="4" customFormat="1" ht="27" customHeight="1" thickBot="1">
      <c r="A24" s="3"/>
      <c r="B24" s="17"/>
      <c r="C24" s="17"/>
      <c r="D24" s="11"/>
      <c r="E24" s="12"/>
      <c r="F24" s="12"/>
      <c r="G24" s="12"/>
      <c r="H24" s="12"/>
      <c r="I24" s="12"/>
      <c r="J24" s="12"/>
      <c r="K24" s="12"/>
      <c r="L24" s="33"/>
    </row>
    <row r="25" spans="1:22" ht="56.25" customHeight="1" thickBot="1">
      <c r="B25" s="252" t="s">
        <v>13</v>
      </c>
      <c r="C25" s="253"/>
      <c r="D25" s="254"/>
      <c r="E25" s="255"/>
      <c r="F25" s="256"/>
      <c r="G25" s="256"/>
      <c r="H25" s="256"/>
      <c r="I25" s="256"/>
      <c r="J25" s="256"/>
      <c r="K25" s="257"/>
      <c r="L25" s="53" t="s">
        <v>27</v>
      </c>
      <c r="M25" s="96" t="s">
        <v>28</v>
      </c>
      <c r="N25" s="96"/>
      <c r="O25" s="96"/>
      <c r="P25" s="96"/>
      <c r="Q25" s="96"/>
      <c r="R25" s="96"/>
      <c r="S25" s="96"/>
      <c r="T25" s="96"/>
    </row>
    <row r="26" spans="1:22" s="4" customFormat="1" ht="79.900000000000006" customHeight="1">
      <c r="B26" s="258" t="s">
        <v>94</v>
      </c>
      <c r="C26" s="259"/>
      <c r="D26" s="260"/>
      <c r="E26" s="261"/>
      <c r="F26" s="261"/>
      <c r="G26" s="262" t="s">
        <v>41</v>
      </c>
      <c r="H26" s="262"/>
      <c r="I26" s="262"/>
      <c r="J26" s="262"/>
      <c r="K26" s="263"/>
      <c r="L26" s="33"/>
    </row>
    <row r="27" spans="1:22" s="4" customFormat="1" ht="137.25" customHeight="1">
      <c r="B27" s="234" t="s">
        <v>47</v>
      </c>
      <c r="C27" s="235"/>
      <c r="D27" s="236"/>
      <c r="E27" s="237"/>
      <c r="F27" s="238"/>
      <c r="G27" s="238"/>
      <c r="H27" s="238"/>
      <c r="I27" s="238"/>
      <c r="J27" s="238"/>
      <c r="K27" s="239"/>
      <c r="L27" s="53" t="s">
        <v>27</v>
      </c>
      <c r="M27" s="96" t="s">
        <v>48</v>
      </c>
      <c r="N27" s="96"/>
      <c r="O27" s="96"/>
      <c r="P27" s="96"/>
      <c r="Q27" s="96"/>
      <c r="R27" s="96"/>
      <c r="S27" s="96"/>
      <c r="T27" s="96"/>
    </row>
    <row r="28" spans="1:22" ht="126.75" customHeight="1">
      <c r="B28" s="240" t="s">
        <v>193</v>
      </c>
      <c r="C28" s="241"/>
      <c r="D28" s="242"/>
      <c r="E28" s="242"/>
      <c r="F28" s="242"/>
      <c r="G28" s="242"/>
      <c r="H28" s="242"/>
      <c r="I28" s="242"/>
      <c r="J28" s="242"/>
      <c r="K28" s="243"/>
      <c r="L28" s="53"/>
      <c r="M28" s="244" t="s">
        <v>194</v>
      </c>
      <c r="N28" s="245"/>
      <c r="O28" s="245"/>
      <c r="P28" s="245"/>
      <c r="Q28" s="245"/>
      <c r="R28" s="245"/>
      <c r="S28" s="245"/>
      <c r="T28" s="245"/>
    </row>
    <row r="29" spans="1:22" ht="27" customHeight="1">
      <c r="A29" s="16"/>
    </row>
    <row r="30" spans="1:22" ht="27" customHeight="1">
      <c r="B30" s="101" t="s">
        <v>5</v>
      </c>
      <c r="C30" s="246"/>
      <c r="D30" s="246"/>
      <c r="E30" s="246"/>
      <c r="F30" s="246"/>
      <c r="G30" s="246"/>
      <c r="H30" s="246"/>
      <c r="I30" s="246"/>
      <c r="J30" s="246"/>
      <c r="K30" s="247"/>
      <c r="L30" s="38"/>
      <c r="M30" s="248" t="str">
        <f>comtDataShutoku0</f>
        <v>本人から同意を取得する（○）か否（×）かを選択してください。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・取得するパーソナルデータ（加工、分析データを含む）の第３者提供を予定する場合、その旨の同意を取得してください。
　・否（×）の場合、備考欄に理由を記載してください。その際、利用目的や処理内容などについて本人に事前告知や通知をする方法と内容を、できるだけ具体的に記載してください。</v>
      </c>
      <c r="N30" s="248"/>
      <c r="O30" s="248"/>
      <c r="P30" s="248"/>
      <c r="Q30" s="248"/>
      <c r="R30" s="248"/>
      <c r="S30" s="248"/>
      <c r="T30" s="248"/>
      <c r="U30" s="49"/>
      <c r="V30" s="50"/>
    </row>
    <row r="31" spans="1:22" ht="57" customHeight="1">
      <c r="B31" s="104" t="s">
        <v>120</v>
      </c>
      <c r="C31" s="105"/>
      <c r="D31" s="104"/>
      <c r="E31" s="104"/>
      <c r="F31" s="104"/>
      <c r="G31" s="104"/>
      <c r="H31" s="104"/>
      <c r="I31" s="104"/>
      <c r="J31" s="104"/>
      <c r="K31" s="22" t="s">
        <v>52</v>
      </c>
      <c r="M31" s="248"/>
      <c r="N31" s="248"/>
      <c r="O31" s="248"/>
      <c r="P31" s="248"/>
      <c r="Q31" s="248"/>
      <c r="R31" s="248"/>
      <c r="S31" s="248"/>
      <c r="T31" s="248"/>
      <c r="U31" s="49"/>
      <c r="V31" s="50"/>
    </row>
    <row r="32" spans="1:22" ht="61.9" customHeight="1">
      <c r="B32" s="167" t="str">
        <f>IF(K31="１．本研究でデータを取得する","記載してください",IF(K31="２．既にあるデータを活用するのみで新たな取得はしない","記載は不要です",""))</f>
        <v/>
      </c>
      <c r="C32" s="168"/>
      <c r="D32" s="249" t="s">
        <v>72</v>
      </c>
      <c r="E32" s="82"/>
      <c r="F32" s="82"/>
      <c r="G32" s="82"/>
      <c r="H32" s="82"/>
      <c r="I32" s="82"/>
      <c r="J32" s="83"/>
      <c r="K32" s="22" t="s">
        <v>52</v>
      </c>
      <c r="L32" s="53" t="s">
        <v>27</v>
      </c>
      <c r="M32" s="248"/>
      <c r="N32" s="248"/>
      <c r="O32" s="248"/>
      <c r="P32" s="248"/>
      <c r="Q32" s="248"/>
      <c r="R32" s="248"/>
      <c r="S32" s="248"/>
      <c r="T32" s="248"/>
      <c r="U32" s="49"/>
      <c r="V32" s="50"/>
    </row>
    <row r="33" spans="1:25" ht="37.9" customHeight="1">
      <c r="B33" s="169"/>
      <c r="C33" s="170"/>
      <c r="D33" s="108" t="s">
        <v>80</v>
      </c>
      <c r="E33" s="250"/>
      <c r="F33" s="173"/>
      <c r="G33" s="188"/>
      <c r="H33" s="188"/>
      <c r="I33" s="188"/>
      <c r="J33" s="188"/>
      <c r="K33" s="189"/>
      <c r="L33" s="53" t="s">
        <v>27</v>
      </c>
      <c r="M33" s="251" t="s">
        <v>79</v>
      </c>
      <c r="N33" s="251"/>
      <c r="O33" s="251"/>
      <c r="P33" s="251"/>
      <c r="Q33" s="251"/>
      <c r="R33" s="251"/>
      <c r="S33" s="251"/>
      <c r="T33" s="251"/>
      <c r="U33" s="49"/>
      <c r="V33" s="50"/>
    </row>
    <row r="34" spans="1:25" ht="45.65" customHeight="1">
      <c r="B34" s="106" t="s">
        <v>78</v>
      </c>
      <c r="C34" s="107"/>
      <c r="D34" s="108" t="s">
        <v>127</v>
      </c>
      <c r="E34" s="109"/>
      <c r="F34" s="173"/>
      <c r="G34" s="188"/>
      <c r="H34" s="188"/>
      <c r="I34" s="188"/>
      <c r="J34" s="188"/>
      <c r="K34" s="189"/>
      <c r="L34" s="53" t="str">
        <f>IF(nKenShu=5,"&lt;--","&lt;--")</f>
        <v>&lt;--</v>
      </c>
      <c r="M34" s="214" t="str">
        <f>IF(nKenShu=5,comtDataShutokusha1,comtDataShutokusha0)</f>
        <v>・取得主体を全て記載ください。Ａ社が取得したものを共同研究先のB社に提供する場合はA社を、A社とB社が共同で取得する場合にはA社とB社を記載してください。既にあるデータの場合、そのデータを取得した機関を記載してください。
　　例1： NICT, A社, B社。　例2： NICT。
・C社（例えばNICT）がD社に業務委託してデータを取得する場合には、C社を記載して業務委託先も記載してください。
　　例3： C社（取得作業はC社からD社に業務委託する）。</v>
      </c>
      <c r="N34" s="214"/>
      <c r="O34" s="214"/>
      <c r="P34" s="214"/>
      <c r="Q34" s="214"/>
      <c r="R34" s="214"/>
      <c r="S34" s="214"/>
      <c r="T34" s="214"/>
      <c r="U34" s="49"/>
      <c r="V34" s="50"/>
    </row>
    <row r="35" spans="1:25" ht="36.75" customHeight="1">
      <c r="B35" s="104" t="s">
        <v>95</v>
      </c>
      <c r="C35" s="105"/>
      <c r="D35" s="104"/>
      <c r="E35" s="104"/>
      <c r="F35" s="104"/>
      <c r="G35" s="104"/>
      <c r="H35" s="104"/>
      <c r="I35" s="104"/>
      <c r="J35" s="104"/>
      <c r="K35" s="22" t="s">
        <v>44</v>
      </c>
      <c r="L35" s="53"/>
      <c r="M35" s="214"/>
      <c r="N35" s="214"/>
      <c r="O35" s="214"/>
      <c r="P35" s="214"/>
      <c r="Q35" s="214"/>
      <c r="R35" s="214"/>
      <c r="S35" s="214"/>
      <c r="T35" s="214"/>
      <c r="U35" s="49"/>
      <c r="V35" s="50"/>
    </row>
    <row r="36" spans="1:25" ht="36.75" customHeight="1">
      <c r="B36" s="167" t="str">
        <f>IF(K35="選択して下さい","",IF(OR(K35="１．オプトイン",K35="３．両方"),"記載してください","記載は不要です"))</f>
        <v/>
      </c>
      <c r="C36" s="168"/>
      <c r="D36" s="122" t="s">
        <v>56</v>
      </c>
      <c r="E36" s="121"/>
      <c r="F36" s="20" t="s">
        <v>204</v>
      </c>
      <c r="G36" s="218" t="str">
        <f>IF(OR(F36="選択してください",F36="書面",F36="Web",F36="アプリ"),"","取得手段を記載して下さい")</f>
        <v/>
      </c>
      <c r="H36" s="219"/>
      <c r="I36" s="220"/>
      <c r="J36" s="221"/>
      <c r="K36" s="222"/>
      <c r="L36" s="35"/>
      <c r="M36" s="214"/>
      <c r="N36" s="214"/>
      <c r="O36" s="214"/>
      <c r="P36" s="214"/>
      <c r="Q36" s="214"/>
      <c r="R36" s="214"/>
      <c r="S36" s="214"/>
      <c r="T36" s="214"/>
      <c r="U36" s="49"/>
      <c r="V36" s="50"/>
    </row>
    <row r="37" spans="1:25" ht="36.75" customHeight="1">
      <c r="B37" s="180"/>
      <c r="C37" s="181"/>
      <c r="D37" s="81" t="s">
        <v>74</v>
      </c>
      <c r="E37" s="82"/>
      <c r="F37" s="82"/>
      <c r="G37" s="82"/>
      <c r="H37" s="82"/>
      <c r="I37" s="82"/>
      <c r="J37" s="83"/>
      <c r="K37" s="22" t="s">
        <v>44</v>
      </c>
      <c r="L37" s="35"/>
      <c r="M37" s="75"/>
      <c r="N37" s="75"/>
      <c r="O37" s="75"/>
      <c r="P37" s="75"/>
      <c r="Q37" s="75"/>
      <c r="R37" s="75"/>
      <c r="S37" s="75"/>
      <c r="T37" s="75"/>
      <c r="U37" s="73"/>
      <c r="V37" s="74"/>
    </row>
    <row r="38" spans="1:25" ht="59.65" customHeight="1">
      <c r="B38" s="169"/>
      <c r="C38" s="170"/>
      <c r="D38" s="81" t="s">
        <v>202</v>
      </c>
      <c r="E38" s="205"/>
      <c r="F38" s="205"/>
      <c r="G38" s="205"/>
      <c r="H38" s="205"/>
      <c r="I38" s="205"/>
      <c r="J38" s="206"/>
      <c r="K38" s="22" t="s">
        <v>44</v>
      </c>
      <c r="L38" s="37"/>
      <c r="M38" s="223" t="s">
        <v>96</v>
      </c>
      <c r="N38" s="223"/>
      <c r="O38" s="223"/>
      <c r="P38" s="223"/>
      <c r="Q38" s="223"/>
      <c r="R38" s="223"/>
      <c r="S38" s="223"/>
      <c r="T38" s="223"/>
      <c r="U38" s="49"/>
      <c r="V38" s="50"/>
    </row>
    <row r="39" spans="1:25" ht="36.75" customHeight="1">
      <c r="B39" s="167" t="str">
        <f>IF(K35="選択して下さい","",IF(OR(K35="２．オプトアウト",K35="３．両方"),"記載してください","記載は不要です"))</f>
        <v/>
      </c>
      <c r="C39" s="224"/>
      <c r="D39" s="122" t="s">
        <v>195</v>
      </c>
      <c r="E39" s="227"/>
      <c r="F39" s="110"/>
      <c r="G39" s="228"/>
      <c r="H39" s="228"/>
      <c r="I39" s="228"/>
      <c r="J39" s="228"/>
      <c r="K39" s="229"/>
      <c r="L39" s="53" t="s">
        <v>27</v>
      </c>
      <c r="M39" s="223"/>
      <c r="N39" s="223"/>
      <c r="O39" s="223"/>
      <c r="P39" s="223"/>
      <c r="Q39" s="223"/>
      <c r="R39" s="223"/>
      <c r="S39" s="223"/>
      <c r="T39" s="223"/>
      <c r="U39" s="49"/>
      <c r="V39" s="50"/>
    </row>
    <row r="40" spans="1:25" ht="36" customHeight="1">
      <c r="B40" s="225"/>
      <c r="C40" s="226"/>
      <c r="D40" s="230" t="s">
        <v>57</v>
      </c>
      <c r="E40" s="231"/>
      <c r="F40" s="231"/>
      <c r="G40" s="231"/>
      <c r="H40" s="231"/>
      <c r="I40" s="231"/>
      <c r="J40" s="232"/>
      <c r="K40" s="22" t="s">
        <v>44</v>
      </c>
      <c r="L40" s="37"/>
      <c r="M40" s="223"/>
      <c r="N40" s="223"/>
      <c r="O40" s="223"/>
      <c r="P40" s="223"/>
      <c r="Q40" s="223"/>
      <c r="R40" s="223"/>
      <c r="S40" s="223"/>
      <c r="T40" s="223"/>
      <c r="U40" s="49"/>
      <c r="V40" s="50"/>
    </row>
    <row r="41" spans="1:25" ht="27" customHeight="1">
      <c r="B41" s="86" t="str">
        <f>IF(K31="１．本研究でデータを取得する"," ",IF(K31="２．既にあるデータを活用するのみで新たな取得はしない","本項目は記載は不要です",""))</f>
        <v/>
      </c>
      <c r="C41" s="87"/>
      <c r="D41" s="84" t="s">
        <v>167</v>
      </c>
      <c r="E41" s="84"/>
      <c r="F41" s="84"/>
      <c r="G41" s="84"/>
      <c r="H41" s="84"/>
      <c r="I41" s="84"/>
      <c r="J41" s="85"/>
      <c r="K41" s="22" t="s">
        <v>43</v>
      </c>
      <c r="M41" s="42" t="s">
        <v>40</v>
      </c>
      <c r="N41" s="42"/>
      <c r="O41" s="42"/>
      <c r="P41" s="42"/>
      <c r="Q41" s="42"/>
      <c r="R41" s="42"/>
      <c r="S41" s="42"/>
      <c r="T41" s="42"/>
      <c r="U41" s="50"/>
      <c r="V41" s="50"/>
    </row>
    <row r="42" spans="1:25" ht="27.75" customHeight="1">
      <c r="B42" s="106" t="str">
        <f>IF(K31="２．既にあるデータを活用するのみで新たな取得はしない","記載は不要です",IF(K41="１．国内のみ","記載してください",IF(K41="２．海外も含む（・・・）","記載してください","")))</f>
        <v/>
      </c>
      <c r="C42" s="107"/>
      <c r="D42" s="207" t="s">
        <v>81</v>
      </c>
      <c r="E42" s="208"/>
      <c r="F42" s="173" t="s">
        <v>7</v>
      </c>
      <c r="G42" s="174"/>
      <c r="H42" s="174"/>
      <c r="I42" s="174"/>
      <c r="J42" s="174"/>
      <c r="K42" s="175"/>
      <c r="L42" s="53" t="s">
        <v>27</v>
      </c>
      <c r="M42" s="215" t="s">
        <v>196</v>
      </c>
      <c r="N42" s="215"/>
      <c r="O42" s="215"/>
      <c r="P42" s="215"/>
      <c r="Q42" s="215"/>
      <c r="R42" s="215"/>
      <c r="S42" s="215"/>
      <c r="T42" s="215"/>
    </row>
    <row r="43" spans="1:25" ht="27.75" customHeight="1">
      <c r="B43" s="167" t="str">
        <f>IF(K31="２．既にあるデータを活用するのみで新たな取得はしない","記載は不要です",IF(K41="１．国内のみ","記載は不要です",IF(K41="２．海外も含む（・・・）","データ取得に関する項目。記載してください","")))</f>
        <v/>
      </c>
      <c r="C43" s="168"/>
      <c r="D43" s="207" t="s">
        <v>39</v>
      </c>
      <c r="E43" s="208"/>
      <c r="F43" s="173" t="s">
        <v>7</v>
      </c>
      <c r="G43" s="174"/>
      <c r="H43" s="174"/>
      <c r="I43" s="174"/>
      <c r="J43" s="174"/>
      <c r="K43" s="175"/>
      <c r="L43" s="53"/>
      <c r="M43" s="55"/>
    </row>
    <row r="44" spans="1:25" ht="27.75" customHeight="1">
      <c r="B44" s="180"/>
      <c r="C44" s="181"/>
      <c r="D44" s="187" t="s">
        <v>82</v>
      </c>
      <c r="E44" s="183"/>
      <c r="F44" s="184"/>
      <c r="G44" s="185"/>
      <c r="H44" s="185"/>
      <c r="I44" s="185"/>
      <c r="J44" s="185"/>
      <c r="K44" s="186"/>
      <c r="L44" s="53"/>
      <c r="M44" s="23"/>
    </row>
    <row r="45" spans="1:25" ht="27.75" customHeight="1">
      <c r="B45" s="180"/>
      <c r="C45" s="181"/>
      <c r="D45" s="182" t="s">
        <v>32</v>
      </c>
      <c r="E45" s="183"/>
      <c r="F45" s="184"/>
      <c r="G45" s="185"/>
      <c r="H45" s="185"/>
      <c r="I45" s="185"/>
      <c r="J45" s="185"/>
      <c r="K45" s="186"/>
      <c r="L45" s="53"/>
      <c r="S45" s="26"/>
    </row>
    <row r="46" spans="1:25" ht="27.75" customHeight="1">
      <c r="A46" s="16"/>
      <c r="B46" s="216"/>
      <c r="C46" s="217"/>
      <c r="D46" s="182" t="s">
        <v>51</v>
      </c>
      <c r="E46" s="233"/>
      <c r="F46" s="231"/>
      <c r="G46" s="231"/>
      <c r="H46" s="231"/>
      <c r="I46" s="231"/>
      <c r="J46" s="232"/>
      <c r="K46" s="22" t="s">
        <v>44</v>
      </c>
      <c r="L46" s="53"/>
      <c r="U46" s="50"/>
      <c r="V46" s="50"/>
    </row>
    <row r="47" spans="1:25" ht="27.75" customHeight="1">
      <c r="A47" s="16"/>
      <c r="B47" s="202"/>
      <c r="C47" s="202"/>
      <c r="D47" s="202"/>
      <c r="E47" s="202"/>
      <c r="F47" s="202"/>
      <c r="G47" s="202"/>
      <c r="H47" s="202"/>
      <c r="I47" s="202"/>
      <c r="J47" s="202"/>
      <c r="K47" s="202"/>
      <c r="L47" s="35"/>
      <c r="N47" s="55"/>
      <c r="O47" s="55"/>
      <c r="P47" s="55"/>
      <c r="Q47" s="55"/>
      <c r="R47" s="55"/>
      <c r="S47" s="55"/>
      <c r="T47" s="55"/>
      <c r="U47" s="50"/>
      <c r="V47" s="50"/>
    </row>
    <row r="48" spans="1:25" ht="26.25" customHeight="1">
      <c r="B48" s="203" t="s">
        <v>6</v>
      </c>
      <c r="C48" s="204" t="s">
        <v>6</v>
      </c>
      <c r="D48" s="204"/>
      <c r="E48" s="204"/>
      <c r="F48" s="204"/>
      <c r="G48" s="204"/>
      <c r="H48" s="204"/>
      <c r="I48" s="204"/>
      <c r="J48" s="204"/>
      <c r="K48" s="151"/>
      <c r="L48" s="40"/>
      <c r="M48" s="55"/>
      <c r="N48" s="23"/>
      <c r="O48" s="23"/>
      <c r="P48" s="23"/>
      <c r="Q48" s="23"/>
      <c r="R48" s="23"/>
      <c r="S48" s="23"/>
      <c r="T48" s="23"/>
      <c r="U48" s="50"/>
      <c r="V48" s="50"/>
      <c r="W48" s="4"/>
      <c r="X48" s="4"/>
      <c r="Y48" s="4"/>
    </row>
    <row r="49" spans="1:43" ht="60" customHeight="1">
      <c r="B49" s="106" t="s">
        <v>84</v>
      </c>
      <c r="C49" s="107"/>
      <c r="D49" s="81" t="s">
        <v>113</v>
      </c>
      <c r="E49" s="205"/>
      <c r="F49" s="205"/>
      <c r="G49" s="205"/>
      <c r="H49" s="205"/>
      <c r="I49" s="205"/>
      <c r="J49" s="206"/>
      <c r="K49" s="22" t="s">
        <v>44</v>
      </c>
      <c r="L49" s="53" t="s">
        <v>25</v>
      </c>
      <c r="M49" s="176" t="s">
        <v>42</v>
      </c>
      <c r="N49" s="93"/>
      <c r="O49" s="93"/>
      <c r="P49" s="93"/>
      <c r="Q49" s="93"/>
      <c r="R49" s="93"/>
      <c r="S49" s="93"/>
      <c r="T49" s="93"/>
    </row>
    <row r="50" spans="1:43" ht="36.75" customHeight="1">
      <c r="B50" s="106" t="str">
        <f>IF(K49="選択して下さい","",IF(K49="２．担保しながら移送する","記載してください","記載は不要です"))</f>
        <v/>
      </c>
      <c r="C50" s="107"/>
      <c r="D50" s="197" t="s">
        <v>62</v>
      </c>
      <c r="E50" s="198"/>
      <c r="F50" s="199"/>
      <c r="G50" s="200"/>
      <c r="H50" s="200"/>
      <c r="I50" s="200"/>
      <c r="J50" s="200"/>
      <c r="K50" s="201"/>
      <c r="L50" s="35"/>
    </row>
    <row r="51" spans="1:43" ht="63.65" customHeight="1">
      <c r="B51" s="106" t="s">
        <v>84</v>
      </c>
      <c r="C51" s="107"/>
      <c r="D51" s="137" t="s">
        <v>97</v>
      </c>
      <c r="E51" s="82"/>
      <c r="F51" s="82"/>
      <c r="G51" s="82"/>
      <c r="H51" s="82"/>
      <c r="I51" s="82"/>
      <c r="J51" s="83"/>
      <c r="K51" s="22" t="s">
        <v>44</v>
      </c>
      <c r="L51" s="35"/>
    </row>
    <row r="52" spans="1:43" ht="36.75" customHeight="1">
      <c r="B52" s="167" t="str">
        <f>IF(K51="選択して下さい","",IF(K51="２．担保しながら保管する","記載してください","記載は不要です"))</f>
        <v/>
      </c>
      <c r="C52" s="168"/>
      <c r="D52" s="209" t="s">
        <v>83</v>
      </c>
      <c r="E52" s="210"/>
      <c r="F52" s="211"/>
      <c r="G52" s="212"/>
      <c r="H52" s="212"/>
      <c r="I52" s="212"/>
      <c r="J52" s="212"/>
      <c r="K52" s="213"/>
      <c r="L52" s="53" t="s">
        <v>27</v>
      </c>
      <c r="M52" s="190" t="s">
        <v>98</v>
      </c>
      <c r="N52" s="191"/>
      <c r="O52" s="191"/>
      <c r="P52" s="191"/>
      <c r="Q52" s="191"/>
      <c r="R52" s="191"/>
      <c r="S52" s="191"/>
      <c r="T52" s="191"/>
    </row>
    <row r="53" spans="1:43" s="24" customFormat="1" ht="36.75" customHeight="1">
      <c r="B53" s="169"/>
      <c r="C53" s="170"/>
      <c r="D53" s="192" t="s">
        <v>109</v>
      </c>
      <c r="E53" s="193"/>
      <c r="F53" s="194"/>
      <c r="G53" s="195"/>
      <c r="H53" s="195"/>
      <c r="I53" s="195"/>
      <c r="J53" s="195"/>
      <c r="K53" s="196"/>
      <c r="L53" s="53" t="str">
        <f>IF(nKenShu=2,"&lt;--",IF(nKenShu=3, "&lt;--",IF(nKenShu=4, "&lt;--",IF(nKenShu=1, "&lt;--",IF(nKenShu=5, "&lt;--","")))))</f>
        <v>&lt;--</v>
      </c>
      <c r="M53" s="176" t="str">
        <f>IF(nKenShu=2,comtDataHokansha0,IF(nKenShu=3, comtDataHokansha1,IF(nKenShu=4,comtDataHokansha2,IF(nKenShu=1, comtDataHokansha3,IF(nKenShu=5, comtDataHokansha4,"")))))</f>
        <v>全受託者及びNICTのうち、実際に保管する受託者を記入してください。</v>
      </c>
      <c r="N53" s="93"/>
      <c r="O53" s="93"/>
      <c r="P53" s="93"/>
      <c r="Q53" s="93"/>
      <c r="R53" s="93"/>
      <c r="S53" s="93"/>
      <c r="T53" s="93"/>
      <c r="U53" s="2"/>
      <c r="V53" s="2"/>
      <c r="W53" s="2"/>
      <c r="X53" s="2"/>
      <c r="Y53" s="2"/>
      <c r="Z53" s="2"/>
      <c r="AA53" s="2"/>
      <c r="AB53" s="2"/>
      <c r="AC53" s="2"/>
      <c r="AD53" s="2"/>
      <c r="AE53" s="2"/>
      <c r="AF53" s="2"/>
      <c r="AG53" s="2"/>
      <c r="AH53" s="2"/>
      <c r="AI53" s="2"/>
      <c r="AJ53" s="2"/>
      <c r="AK53" s="2"/>
      <c r="AL53" s="2"/>
      <c r="AM53" s="2"/>
      <c r="AN53" s="2"/>
      <c r="AO53" s="2"/>
      <c r="AP53" s="2"/>
      <c r="AQ53" s="2"/>
    </row>
    <row r="54" spans="1:43" ht="27.75" customHeight="1">
      <c r="B54" s="179" t="s">
        <v>46</v>
      </c>
      <c r="C54" s="179"/>
      <c r="D54" s="179"/>
      <c r="E54" s="179"/>
      <c r="F54" s="179"/>
      <c r="G54" s="179"/>
      <c r="H54" s="179"/>
      <c r="I54" s="179"/>
      <c r="J54" s="179"/>
      <c r="K54" s="22" t="s">
        <v>43</v>
      </c>
      <c r="L54" s="53"/>
    </row>
    <row r="55" spans="1:43" ht="27.75" customHeight="1">
      <c r="B55" s="167" t="str">
        <f>IF(K54="1．移送あり","海外へ/海外からのデータ移送に関する項目",IF(K54="2．移送なし","記載は不要です",""))</f>
        <v/>
      </c>
      <c r="C55" s="168"/>
      <c r="D55" s="182" t="s">
        <v>139</v>
      </c>
      <c r="E55" s="183"/>
      <c r="F55" s="184"/>
      <c r="G55" s="185"/>
      <c r="H55" s="185"/>
      <c r="I55" s="185"/>
      <c r="J55" s="185"/>
      <c r="K55" s="186"/>
      <c r="L55" s="53"/>
    </row>
    <row r="56" spans="1:43" ht="27.75" customHeight="1">
      <c r="B56" s="180"/>
      <c r="C56" s="181"/>
      <c r="D56" s="182" t="s">
        <v>140</v>
      </c>
      <c r="E56" s="183"/>
      <c r="F56" s="184"/>
      <c r="G56" s="185"/>
      <c r="H56" s="185"/>
      <c r="I56" s="185"/>
      <c r="J56" s="185"/>
      <c r="K56" s="186"/>
      <c r="L56" s="53"/>
    </row>
    <row r="57" spans="1:43" ht="37.5" customHeight="1">
      <c r="B57" s="180"/>
      <c r="C57" s="181"/>
      <c r="D57" s="187" t="s">
        <v>63</v>
      </c>
      <c r="E57" s="183"/>
      <c r="F57" s="184"/>
      <c r="G57" s="185"/>
      <c r="H57" s="185"/>
      <c r="I57" s="185"/>
      <c r="J57" s="185"/>
      <c r="K57" s="186"/>
      <c r="L57" s="53"/>
    </row>
    <row r="58" spans="1:43" ht="27.75" customHeight="1">
      <c r="B58" s="180"/>
      <c r="C58" s="181"/>
      <c r="D58" s="182" t="s">
        <v>35</v>
      </c>
      <c r="E58" s="183"/>
      <c r="F58" s="184"/>
      <c r="G58" s="185"/>
      <c r="H58" s="185"/>
      <c r="I58" s="185"/>
      <c r="J58" s="185"/>
      <c r="K58" s="186"/>
      <c r="L58" s="53"/>
    </row>
    <row r="59" spans="1:43" ht="27.75" customHeight="1">
      <c r="B59" s="169"/>
      <c r="C59" s="170"/>
      <c r="D59" s="182" t="s">
        <v>36</v>
      </c>
      <c r="E59" s="183"/>
      <c r="F59" s="173"/>
      <c r="G59" s="188"/>
      <c r="H59" s="188"/>
      <c r="I59" s="188"/>
      <c r="J59" s="188"/>
      <c r="K59" s="189"/>
      <c r="L59" s="53" t="s">
        <v>25</v>
      </c>
      <c r="M59" s="164" t="s">
        <v>99</v>
      </c>
      <c r="N59" s="165"/>
      <c r="O59" s="165"/>
      <c r="P59" s="165"/>
      <c r="Q59" s="165"/>
      <c r="R59" s="165"/>
      <c r="S59" s="165"/>
      <c r="T59" s="165"/>
    </row>
    <row r="60" spans="1:43" ht="26.25" customHeight="1">
      <c r="A60" s="16"/>
      <c r="B60" s="166"/>
      <c r="C60" s="163"/>
      <c r="D60" s="163"/>
      <c r="E60" s="163"/>
      <c r="F60" s="163"/>
      <c r="G60" s="163"/>
      <c r="H60" s="163"/>
      <c r="I60" s="163"/>
      <c r="J60" s="163"/>
      <c r="K60" s="163"/>
      <c r="L60" s="41"/>
      <c r="M60" s="3"/>
      <c r="N60" s="3"/>
      <c r="O60" s="3"/>
      <c r="P60" s="3"/>
      <c r="Q60" s="3"/>
      <c r="R60" s="3"/>
      <c r="S60" s="3"/>
      <c r="T60" s="4"/>
      <c r="U60" s="4"/>
      <c r="V60" s="4"/>
      <c r="W60" s="4"/>
      <c r="X60" s="4"/>
      <c r="Y60" s="4"/>
    </row>
    <row r="61" spans="1:43" ht="26.25" customHeight="1">
      <c r="B61" s="101" t="s">
        <v>22</v>
      </c>
      <c r="C61" s="102"/>
      <c r="D61" s="102"/>
      <c r="E61" s="102"/>
      <c r="F61" s="102"/>
      <c r="G61" s="102"/>
      <c r="H61" s="102"/>
      <c r="I61" s="102"/>
      <c r="J61" s="102"/>
      <c r="K61" s="103"/>
      <c r="L61" s="40"/>
      <c r="M61" s="3"/>
      <c r="N61" s="3"/>
      <c r="O61" s="3"/>
      <c r="P61" s="3"/>
      <c r="Q61" s="3"/>
      <c r="R61" s="3"/>
      <c r="S61" s="3"/>
      <c r="T61" s="4"/>
      <c r="U61" s="4"/>
      <c r="V61" s="4"/>
      <c r="W61" s="4"/>
      <c r="X61" s="4"/>
      <c r="Y61" s="4"/>
    </row>
    <row r="62" spans="1:43" ht="47.65" customHeight="1">
      <c r="B62" s="167" t="s">
        <v>78</v>
      </c>
      <c r="C62" s="168"/>
      <c r="D62" s="171" t="str">
        <f>IF(nKenShu=5,"実際に利用する機関","実際に利用する機関（データを受け取るだけの機関を含む）")</f>
        <v>実際に利用する機関（データを受け取るだけの機関を含む）</v>
      </c>
      <c r="E62" s="172"/>
      <c r="F62" s="173" t="s">
        <v>7</v>
      </c>
      <c r="G62" s="174"/>
      <c r="H62" s="174"/>
      <c r="I62" s="174"/>
      <c r="J62" s="174"/>
      <c r="K62" s="175"/>
      <c r="L62" s="53" t="str">
        <f>IF(nKenShu=2,"&lt;--",IF(nKenShu=3, "&lt;--",IF(nKenShu=4, "&lt;--",IF(nKenShu=1, "&lt;--",IF(nKenShu=5, "&lt;--","")))))</f>
        <v>&lt;--</v>
      </c>
      <c r="M62" s="176" t="str">
        <f>IF(nKenShu=2,comtDataRiyousha0,IF(nKenShu=3, comtDataRiyousha1,IF(nKenShu=4, comtDataRiyousha2,IF(nKenShu=1, comtDataRiyousha3,IF(nKenShu=5, comtDataRiyousha4,"")))))</f>
        <v>全受託者及びNICTのうち、実際に利用する受託者（データを受け取るだけの受託者を含む）を記入してください。</v>
      </c>
      <c r="N62" s="93"/>
      <c r="O62" s="93"/>
      <c r="P62" s="93"/>
      <c r="Q62" s="93"/>
      <c r="R62" s="93"/>
      <c r="S62" s="93"/>
      <c r="T62" s="93"/>
      <c r="U62" s="49"/>
      <c r="V62" s="50"/>
    </row>
    <row r="63" spans="1:43" ht="39.65" customHeight="1">
      <c r="B63" s="169"/>
      <c r="C63" s="170"/>
      <c r="D63" s="171" t="s">
        <v>138</v>
      </c>
      <c r="E63" s="172"/>
      <c r="F63" s="173" t="s">
        <v>7</v>
      </c>
      <c r="G63" s="174"/>
      <c r="H63" s="174"/>
      <c r="I63" s="174"/>
      <c r="J63" s="174"/>
      <c r="K63" s="175"/>
      <c r="L63" s="53" t="str">
        <f>IF(nKenShu=2,"&lt;--",IF(nKenShu=3, "&lt;--",IF(nKenShu=4, "&lt;--",IF(nKenShu=1, "",IF(nKenShu=5, "&lt;--","")))))</f>
        <v>&lt;--</v>
      </c>
      <c r="M63" s="177" t="str">
        <f>IF(nKenShu=2,comtDataRiyoudata0,IF(nKenShu=3, comtDataRiyoudata1,IF(nKenShu=4, comtDataRiyoudata2,IF(nKenShu=1, "",IF(nKenShu=5, comtDataRiyoudata4,"")))))</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3" s="178"/>
      <c r="O63" s="178"/>
      <c r="P63" s="178"/>
      <c r="Q63" s="178"/>
      <c r="R63" s="178"/>
      <c r="S63" s="178"/>
      <c r="T63" s="178"/>
      <c r="U63" s="49"/>
      <c r="V63" s="50"/>
    </row>
    <row r="64" spans="1:43" ht="27" customHeight="1">
      <c r="B64" s="149" t="s">
        <v>59</v>
      </c>
      <c r="C64" s="150"/>
      <c r="D64" s="150"/>
      <c r="E64" s="150"/>
      <c r="F64" s="150"/>
      <c r="G64" s="150"/>
      <c r="H64" s="150"/>
      <c r="I64" s="150"/>
      <c r="J64" s="150"/>
      <c r="K64" s="151"/>
      <c r="L64" s="38"/>
      <c r="M64" s="3"/>
      <c r="N64" s="3"/>
      <c r="O64" s="3"/>
      <c r="P64" s="3"/>
      <c r="Q64" s="3"/>
      <c r="R64" s="3"/>
      <c r="S64" s="3"/>
      <c r="T64" s="4"/>
    </row>
    <row r="65" spans="1:25" ht="36.75" customHeight="1">
      <c r="B65" s="106" t="s">
        <v>84</v>
      </c>
      <c r="C65" s="156"/>
      <c r="D65" s="134" t="s">
        <v>108</v>
      </c>
      <c r="E65" s="135"/>
      <c r="F65" s="135"/>
      <c r="G65" s="135"/>
      <c r="H65" s="135"/>
      <c r="I65" s="135"/>
      <c r="J65" s="136"/>
      <c r="K65" s="22" t="s">
        <v>44</v>
      </c>
      <c r="L65" s="53" t="s">
        <v>27</v>
      </c>
      <c r="M65" s="158" t="s">
        <v>45</v>
      </c>
      <c r="N65" s="158"/>
      <c r="O65" s="158"/>
      <c r="P65" s="158"/>
      <c r="Q65" s="158"/>
      <c r="R65" s="158"/>
      <c r="S65" s="158"/>
      <c r="T65" s="158"/>
      <c r="U65" s="50"/>
      <c r="V65" s="50"/>
    </row>
    <row r="66" spans="1:25" ht="36.75" customHeight="1">
      <c r="B66" s="157"/>
      <c r="C66" s="156"/>
      <c r="D66" s="134" t="s">
        <v>49</v>
      </c>
      <c r="E66" s="135"/>
      <c r="F66" s="135"/>
      <c r="G66" s="135"/>
      <c r="H66" s="135"/>
      <c r="I66" s="135"/>
      <c r="J66" s="136"/>
      <c r="K66" s="22" t="s">
        <v>43</v>
      </c>
      <c r="L66" s="53" t="s">
        <v>27</v>
      </c>
      <c r="M66" s="159" t="s">
        <v>75</v>
      </c>
      <c r="N66" s="159"/>
      <c r="O66" s="96"/>
      <c r="P66" s="96"/>
      <c r="Q66" s="96"/>
      <c r="R66" s="96"/>
      <c r="S66" s="96"/>
      <c r="T66" s="96"/>
    </row>
    <row r="67" spans="1:25" ht="36.75" customHeight="1">
      <c r="B67" s="157"/>
      <c r="C67" s="156"/>
      <c r="D67" s="160" t="s">
        <v>50</v>
      </c>
      <c r="E67" s="134"/>
      <c r="F67" s="134"/>
      <c r="G67" s="134"/>
      <c r="H67" s="134"/>
      <c r="I67" s="134"/>
      <c r="J67" s="161"/>
      <c r="K67" s="22" t="s">
        <v>43</v>
      </c>
      <c r="L67" s="53"/>
      <c r="M67" s="159"/>
      <c r="N67" s="159"/>
      <c r="O67" s="96"/>
      <c r="P67" s="96"/>
      <c r="Q67" s="96"/>
      <c r="R67" s="96"/>
      <c r="S67" s="96"/>
      <c r="T67" s="96"/>
    </row>
    <row r="68" spans="1:25" ht="27.75" customHeight="1">
      <c r="B68" s="162"/>
      <c r="C68" s="163"/>
      <c r="D68" s="163"/>
      <c r="E68" s="163"/>
      <c r="F68" s="163"/>
      <c r="G68" s="163"/>
      <c r="H68" s="163"/>
      <c r="I68" s="163"/>
      <c r="J68" s="163"/>
      <c r="K68" s="163"/>
      <c r="L68" s="35"/>
    </row>
    <row r="69" spans="1:25" ht="27.75" customHeight="1">
      <c r="B69" s="101" t="s">
        <v>58</v>
      </c>
      <c r="C69" s="102"/>
      <c r="D69" s="102"/>
      <c r="E69" s="102"/>
      <c r="F69" s="102"/>
      <c r="G69" s="102"/>
      <c r="H69" s="102"/>
      <c r="I69" s="102"/>
      <c r="J69" s="102"/>
      <c r="K69" s="103"/>
      <c r="L69" s="35"/>
      <c r="M69" s="25"/>
      <c r="N69" s="25"/>
      <c r="O69" s="49"/>
      <c r="P69" s="49"/>
      <c r="Q69" s="49"/>
      <c r="R69" s="49"/>
      <c r="S69" s="49"/>
      <c r="T69" s="49"/>
    </row>
    <row r="70" spans="1:25" ht="27.75" customHeight="1">
      <c r="B70" s="106" t="s">
        <v>100</v>
      </c>
      <c r="C70" s="107"/>
      <c r="D70" s="137" t="s">
        <v>54</v>
      </c>
      <c r="E70" s="82"/>
      <c r="F70" s="82"/>
      <c r="G70" s="82"/>
      <c r="H70" s="82"/>
      <c r="I70" s="82"/>
      <c r="J70" s="83"/>
      <c r="K70" s="70" t="s">
        <v>44</v>
      </c>
      <c r="L70" s="35"/>
    </row>
    <row r="71" spans="1:25" ht="27" customHeight="1">
      <c r="A71" s="16"/>
      <c r="B71" s="51"/>
      <c r="C71" s="51"/>
      <c r="D71" s="13"/>
      <c r="E71" s="13"/>
      <c r="F71" s="13"/>
      <c r="G71" s="13"/>
      <c r="H71" s="13"/>
      <c r="I71" s="13"/>
      <c r="J71" s="13"/>
      <c r="K71" s="14"/>
      <c r="L71" s="36"/>
      <c r="M71" s="129" t="str">
        <f>IF(nKenShu=1,comtDaisanTeikyo0,IF(nKenShu=2, comtDaisanTeikyo1,IF(nKenShu=3, comtDaisanTeikyo2,IF(nKenShu=4, comtDaisanTeikyo3,""))))</f>
        <v>　生データのみならず加工、分析後のデータを第３者に公開・提供する場合も、１．を選択して下さい。受託者内でのデータ共有や、論文発表だけの場合は２．を選択してください。
　第３者提供を計画される場合、事前同意書や公示パネルに第３者提供する旨の記載が必要です。また、その提供先が決まっている場合は、提供先の記載が必要です。可能ならば、第３者提供の目的において公共性（公共の利益）を明記されることを薦めます。</v>
      </c>
      <c r="N71" s="129"/>
      <c r="O71" s="129"/>
      <c r="P71" s="129"/>
      <c r="Q71" s="129"/>
      <c r="R71" s="129"/>
      <c r="S71" s="129"/>
      <c r="T71" s="129"/>
      <c r="U71" s="4"/>
      <c r="V71" s="4"/>
      <c r="W71" s="4"/>
      <c r="X71" s="4"/>
      <c r="Y71" s="4"/>
    </row>
    <row r="72" spans="1:25" ht="27.75" customHeight="1">
      <c r="B72" s="101" t="s">
        <v>60</v>
      </c>
      <c r="C72" s="102"/>
      <c r="D72" s="102"/>
      <c r="E72" s="102"/>
      <c r="F72" s="102"/>
      <c r="G72" s="102"/>
      <c r="H72" s="102"/>
      <c r="I72" s="102"/>
      <c r="J72" s="102"/>
      <c r="K72" s="103"/>
      <c r="L72" s="37"/>
      <c r="M72" s="129"/>
      <c r="N72" s="129"/>
      <c r="O72" s="129"/>
      <c r="P72" s="129"/>
      <c r="Q72" s="129"/>
      <c r="R72" s="129"/>
      <c r="S72" s="129"/>
      <c r="T72" s="129"/>
    </row>
    <row r="73" spans="1:25" ht="27.75" customHeight="1">
      <c r="B73" s="106" t="s">
        <v>100</v>
      </c>
      <c r="C73" s="107"/>
      <c r="D73" s="81" t="s">
        <v>53</v>
      </c>
      <c r="E73" s="137"/>
      <c r="F73" s="137"/>
      <c r="G73" s="137"/>
      <c r="H73" s="137"/>
      <c r="I73" s="137"/>
      <c r="J73" s="148"/>
      <c r="K73" s="22" t="s">
        <v>44</v>
      </c>
      <c r="L73" s="53" t="str">
        <f>IF(nKenShu=1,"&lt;--",IF(nKenShu=2, "&lt;--",IF(nKenShu=3, "&lt;--",IF(nKenShu=4, "&lt;--",""))))</f>
        <v>&lt;--</v>
      </c>
      <c r="M73" s="129"/>
      <c r="N73" s="129"/>
      <c r="O73" s="129"/>
      <c r="P73" s="129"/>
      <c r="Q73" s="129"/>
      <c r="R73" s="129"/>
      <c r="S73" s="129"/>
      <c r="T73" s="129"/>
    </row>
    <row r="74" spans="1:25" ht="27" customHeight="1">
      <c r="B74" s="149" t="s">
        <v>8</v>
      </c>
      <c r="C74" s="150"/>
      <c r="D74" s="150"/>
      <c r="E74" s="150"/>
      <c r="F74" s="150"/>
      <c r="G74" s="150"/>
      <c r="H74" s="150"/>
      <c r="I74" s="150"/>
      <c r="J74" s="150"/>
      <c r="K74" s="151"/>
      <c r="L74" s="38"/>
      <c r="M74" s="129"/>
      <c r="N74" s="129"/>
      <c r="O74" s="129"/>
      <c r="P74" s="129"/>
      <c r="Q74" s="129"/>
      <c r="R74" s="129"/>
      <c r="S74" s="129"/>
      <c r="T74" s="129"/>
    </row>
    <row r="75" spans="1:25" ht="27.75" customHeight="1">
      <c r="B75" s="130" t="str">
        <f>IF(OR(K73="１．公開・提供の予定あり",K73="３．未定だが公開の可能性がある"),"第三者に対するデータの提供・公開に関する項目。記載してください。",IF(K73="２．公開・提供の予定なし", "記載は不要です ",""))</f>
        <v/>
      </c>
      <c r="C75" s="131"/>
      <c r="D75" s="134" t="s">
        <v>14</v>
      </c>
      <c r="E75" s="135"/>
      <c r="F75" s="135"/>
      <c r="G75" s="135"/>
      <c r="H75" s="135"/>
      <c r="I75" s="135"/>
      <c r="J75" s="136"/>
      <c r="K75" s="22" t="s">
        <v>43</v>
      </c>
      <c r="L75" s="37"/>
      <c r="M75" s="42"/>
      <c r="N75" s="42"/>
      <c r="O75" s="42"/>
      <c r="P75" s="42"/>
      <c r="Q75" s="42"/>
      <c r="R75" s="42"/>
      <c r="S75" s="42"/>
      <c r="T75" s="42"/>
    </row>
    <row r="76" spans="1:25" ht="27.75" customHeight="1">
      <c r="B76" s="132"/>
      <c r="C76" s="133"/>
      <c r="D76" s="137" t="s">
        <v>34</v>
      </c>
      <c r="E76" s="82"/>
      <c r="F76" s="138"/>
      <c r="G76" s="139"/>
      <c r="H76" s="139"/>
      <c r="I76" s="139"/>
      <c r="J76" s="139"/>
      <c r="K76" s="140"/>
      <c r="L76" s="53" t="s">
        <v>27</v>
      </c>
      <c r="M76" s="141" t="s">
        <v>143</v>
      </c>
      <c r="N76" s="129"/>
      <c r="O76" s="129"/>
      <c r="P76" s="129"/>
      <c r="Q76" s="129"/>
      <c r="R76" s="129"/>
      <c r="S76" s="129"/>
      <c r="T76" s="129"/>
    </row>
    <row r="77" spans="1:25" ht="27.75" customHeight="1">
      <c r="B77" s="132"/>
      <c r="C77" s="133"/>
      <c r="D77" s="137" t="s">
        <v>31</v>
      </c>
      <c r="E77" s="82"/>
      <c r="F77" s="138"/>
      <c r="G77" s="139"/>
      <c r="H77" s="139"/>
      <c r="I77" s="139"/>
      <c r="J77" s="139"/>
      <c r="K77" s="140"/>
      <c r="L77" s="37"/>
      <c r="M77" s="129"/>
      <c r="N77" s="129"/>
      <c r="O77" s="129"/>
      <c r="P77" s="129"/>
      <c r="Q77" s="129"/>
      <c r="R77" s="129"/>
      <c r="S77" s="129"/>
      <c r="T77" s="129"/>
    </row>
    <row r="78" spans="1:25" ht="27.75" customHeight="1">
      <c r="B78" s="132"/>
      <c r="C78" s="133"/>
      <c r="D78" s="137" t="s">
        <v>33</v>
      </c>
      <c r="E78" s="82"/>
      <c r="F78" s="138"/>
      <c r="G78" s="139"/>
      <c r="H78" s="139"/>
      <c r="I78" s="139"/>
      <c r="J78" s="139"/>
      <c r="K78" s="140"/>
      <c r="L78" s="37"/>
      <c r="M78" s="42"/>
      <c r="N78" s="42"/>
      <c r="O78" s="42"/>
      <c r="P78" s="42"/>
      <c r="Q78" s="42"/>
      <c r="R78" s="42"/>
      <c r="S78" s="42"/>
      <c r="T78" s="42"/>
    </row>
    <row r="79" spans="1:25" ht="27.75" customHeight="1">
      <c r="B79" s="132"/>
      <c r="C79" s="133"/>
      <c r="D79" s="142" t="s">
        <v>15</v>
      </c>
      <c r="E79" s="143"/>
      <c r="F79" s="143"/>
      <c r="G79" s="143"/>
      <c r="H79" s="143"/>
      <c r="I79" s="143"/>
      <c r="J79" s="144"/>
      <c r="K79" s="70" t="s">
        <v>44</v>
      </c>
      <c r="L79" s="53"/>
      <c r="M79" s="42"/>
      <c r="N79" s="42"/>
      <c r="O79" s="42"/>
      <c r="P79" s="42"/>
      <c r="Q79" s="42"/>
      <c r="R79" s="42"/>
      <c r="S79" s="42"/>
      <c r="T79" s="42"/>
      <c r="U79" s="56"/>
    </row>
    <row r="80" spans="1:25" ht="47.65" customHeight="1">
      <c r="B80" s="132"/>
      <c r="C80" s="133"/>
      <c r="D80" s="152" t="s">
        <v>121</v>
      </c>
      <c r="E80" s="153"/>
      <c r="F80" s="153"/>
      <c r="G80" s="153"/>
      <c r="H80" s="153"/>
      <c r="I80" s="153"/>
      <c r="J80" s="154"/>
      <c r="K80" s="71" t="s">
        <v>44</v>
      </c>
      <c r="L80" s="35"/>
      <c r="M80" s="42"/>
      <c r="N80" s="42"/>
      <c r="O80" s="42"/>
      <c r="P80" s="42"/>
      <c r="Q80" s="42"/>
      <c r="R80" s="42"/>
      <c r="S80" s="42"/>
      <c r="T80" s="42"/>
    </row>
    <row r="81" spans="1:25" ht="27.75" customHeight="1">
      <c r="B81" s="51"/>
      <c r="C81" s="51"/>
      <c r="D81" s="13"/>
      <c r="E81" s="13"/>
      <c r="F81" s="13"/>
      <c r="G81" s="13"/>
      <c r="H81" s="13"/>
      <c r="I81" s="13"/>
      <c r="J81" s="13"/>
      <c r="K81" s="14"/>
      <c r="L81" s="35"/>
      <c r="M81" s="25"/>
      <c r="N81" s="25"/>
      <c r="O81" s="49"/>
      <c r="P81" s="49"/>
      <c r="Q81" s="49"/>
      <c r="R81" s="49"/>
      <c r="S81" s="49"/>
      <c r="T81" s="49"/>
    </row>
    <row r="82" spans="1:25" ht="26.25" customHeight="1">
      <c r="B82" s="101" t="s">
        <v>9</v>
      </c>
      <c r="C82" s="102"/>
      <c r="D82" s="102"/>
      <c r="E82" s="102"/>
      <c r="F82" s="102"/>
      <c r="G82" s="102"/>
      <c r="H82" s="102"/>
      <c r="I82" s="102"/>
      <c r="J82" s="102"/>
      <c r="K82" s="103"/>
      <c r="L82" s="53"/>
      <c r="M82" s="96" t="s">
        <v>76</v>
      </c>
      <c r="N82" s="96"/>
      <c r="O82" s="96"/>
      <c r="P82" s="96"/>
      <c r="Q82" s="96"/>
      <c r="R82" s="96"/>
      <c r="S82" s="155"/>
      <c r="T82" s="155"/>
      <c r="U82" s="4"/>
      <c r="V82" s="4"/>
      <c r="W82" s="4"/>
      <c r="X82" s="4"/>
      <c r="Y82" s="4"/>
    </row>
    <row r="83" spans="1:25" ht="36.75" customHeight="1">
      <c r="B83" s="117" t="s">
        <v>38</v>
      </c>
      <c r="C83" s="117"/>
      <c r="D83" s="118"/>
      <c r="E83" s="118"/>
      <c r="F83" s="118"/>
      <c r="G83" s="118"/>
      <c r="H83" s="118"/>
      <c r="I83" s="118"/>
      <c r="J83" s="118"/>
      <c r="K83" s="70" t="s">
        <v>44</v>
      </c>
      <c r="L83" s="53" t="s">
        <v>25</v>
      </c>
      <c r="M83" s="155"/>
      <c r="N83" s="155"/>
      <c r="O83" s="155"/>
      <c r="P83" s="155"/>
      <c r="Q83" s="155"/>
      <c r="R83" s="155"/>
      <c r="S83" s="155"/>
      <c r="T83" s="155"/>
    </row>
    <row r="84" spans="1:25" ht="36.75" customHeight="1">
      <c r="B84" s="122" t="s">
        <v>19</v>
      </c>
      <c r="C84" s="123"/>
      <c r="D84" s="124"/>
      <c r="E84" s="125" t="s">
        <v>21</v>
      </c>
      <c r="F84" s="126"/>
      <c r="G84" s="15" t="s">
        <v>10</v>
      </c>
      <c r="H84" s="125" t="s">
        <v>21</v>
      </c>
      <c r="I84" s="126"/>
      <c r="J84" s="127" t="s">
        <v>11</v>
      </c>
      <c r="K84" s="128"/>
      <c r="L84" s="53" t="str">
        <f>IF(nKenShu=2,"&lt;--",IF(nKenShu=5,"","&lt;--"))</f>
        <v>&lt;--</v>
      </c>
      <c r="M84" s="129" t="str">
        <f>IF(nKenShu=2,comtRiyouKikan0,IF(nKenShu=5,"",comtRiyouKikan1))</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c r="N84" s="129"/>
      <c r="O84" s="129"/>
      <c r="P84" s="129"/>
      <c r="Q84" s="129"/>
      <c r="R84" s="129"/>
      <c r="S84" s="129"/>
      <c r="T84" s="129"/>
    </row>
    <row r="85" spans="1:25" ht="36.75" customHeight="1">
      <c r="B85" s="117" t="s">
        <v>37</v>
      </c>
      <c r="C85" s="117"/>
      <c r="D85" s="118"/>
      <c r="E85" s="118"/>
      <c r="F85" s="118"/>
      <c r="G85" s="118"/>
      <c r="H85" s="118"/>
      <c r="I85" s="118"/>
      <c r="J85" s="118"/>
      <c r="K85" s="70" t="s">
        <v>43</v>
      </c>
      <c r="L85" s="37"/>
      <c r="M85" s="129"/>
      <c r="N85" s="129"/>
      <c r="O85" s="129"/>
      <c r="P85" s="129"/>
      <c r="Q85" s="129"/>
      <c r="R85" s="129"/>
      <c r="S85" s="129"/>
      <c r="T85" s="129"/>
    </row>
    <row r="86" spans="1:25" ht="36.75" customHeight="1">
      <c r="B86" s="122" t="s">
        <v>12</v>
      </c>
      <c r="C86" s="123"/>
      <c r="D86" s="124"/>
      <c r="E86" s="145"/>
      <c r="F86" s="146"/>
      <c r="G86" s="146"/>
      <c r="H86" s="146"/>
      <c r="I86" s="146"/>
      <c r="J86" s="146"/>
      <c r="K86" s="147"/>
      <c r="L86" s="35"/>
      <c r="M86" s="129"/>
      <c r="N86" s="129"/>
      <c r="O86" s="129"/>
      <c r="P86" s="129"/>
      <c r="Q86" s="129"/>
      <c r="R86" s="129"/>
      <c r="S86" s="129"/>
      <c r="T86" s="129"/>
    </row>
    <row r="87" spans="1:25" ht="27" customHeight="1">
      <c r="A87" s="16"/>
      <c r="B87" s="51"/>
      <c r="C87" s="51"/>
      <c r="D87" s="13"/>
      <c r="E87" s="13"/>
      <c r="F87" s="13"/>
      <c r="G87" s="13"/>
      <c r="H87" s="13"/>
      <c r="I87" s="13"/>
      <c r="J87" s="13"/>
      <c r="K87" s="14"/>
      <c r="L87" s="36"/>
      <c r="M87" s="5"/>
      <c r="N87" s="5"/>
      <c r="O87" s="5"/>
      <c r="P87" s="5"/>
      <c r="Q87" s="5"/>
      <c r="R87" s="5"/>
      <c r="S87" s="3"/>
      <c r="T87" s="4"/>
      <c r="U87" s="4"/>
      <c r="V87" s="4"/>
      <c r="W87" s="4"/>
      <c r="X87" s="4"/>
      <c r="Y87" s="4"/>
    </row>
    <row r="88" spans="1:25" ht="36.75" customHeight="1">
      <c r="A88" s="19"/>
      <c r="B88" s="101" t="s">
        <v>112</v>
      </c>
      <c r="C88" s="102"/>
      <c r="D88" s="102"/>
      <c r="E88" s="102"/>
      <c r="F88" s="102"/>
      <c r="G88" s="102"/>
      <c r="H88" s="102"/>
      <c r="I88" s="102"/>
      <c r="J88" s="102"/>
      <c r="K88" s="103"/>
      <c r="L88" s="37"/>
    </row>
    <row r="89" spans="1:25" ht="50.65" customHeight="1">
      <c r="A89" s="19"/>
      <c r="B89" s="117" t="s">
        <v>111</v>
      </c>
      <c r="C89" s="117"/>
      <c r="D89" s="118"/>
      <c r="E89" s="118"/>
      <c r="F89" s="118"/>
      <c r="G89" s="118"/>
      <c r="H89" s="118"/>
      <c r="I89" s="118"/>
      <c r="J89" s="118"/>
      <c r="K89" s="72" t="s">
        <v>44</v>
      </c>
      <c r="L89" s="53"/>
    </row>
    <row r="90" spans="1:25" ht="51" customHeight="1">
      <c r="A90" s="19"/>
      <c r="B90" s="106" t="str">
        <f>IF(K89="選択して下さい","",IF(K89="１．実験は行わない","記載は不要です",IF(K89="×（承認を受ける予定はない）","記載は不要です","記載してください")))</f>
        <v/>
      </c>
      <c r="C90" s="107"/>
      <c r="D90" s="46" t="s">
        <v>110</v>
      </c>
      <c r="E90" s="119"/>
      <c r="F90" s="82"/>
      <c r="G90" s="82"/>
      <c r="H90" s="83"/>
      <c r="I90" s="47" t="s">
        <v>101</v>
      </c>
      <c r="J90" s="120" t="s">
        <v>20</v>
      </c>
      <c r="K90" s="121"/>
      <c r="L90" s="37"/>
    </row>
    <row r="91" spans="1:25" ht="27" customHeight="1">
      <c r="A91" s="16"/>
      <c r="B91" s="51"/>
      <c r="C91" s="51"/>
      <c r="D91" s="13"/>
      <c r="E91" s="13"/>
      <c r="F91" s="13"/>
      <c r="G91" s="13"/>
      <c r="H91" s="13"/>
      <c r="I91" s="13"/>
      <c r="J91" s="13"/>
      <c r="K91" s="14"/>
      <c r="L91" s="36"/>
      <c r="M91" s="5"/>
      <c r="N91" s="5"/>
      <c r="O91" s="5"/>
      <c r="P91" s="5"/>
      <c r="Q91" s="5"/>
      <c r="R91" s="5"/>
      <c r="S91" s="3"/>
      <c r="T91" s="4"/>
      <c r="U91" s="4"/>
      <c r="V91" s="4"/>
      <c r="W91" s="4"/>
      <c r="X91" s="4"/>
      <c r="Y91" s="4"/>
    </row>
    <row r="92" spans="1:25" ht="26.25" customHeight="1">
      <c r="B92" s="101" t="s">
        <v>102</v>
      </c>
      <c r="C92" s="102"/>
      <c r="D92" s="102"/>
      <c r="E92" s="102"/>
      <c r="F92" s="102"/>
      <c r="G92" s="102"/>
      <c r="H92" s="102"/>
      <c r="I92" s="102"/>
      <c r="J92" s="102"/>
      <c r="K92" s="103"/>
      <c r="L92" s="40"/>
      <c r="M92" s="3"/>
      <c r="N92" s="3"/>
      <c r="O92" s="3"/>
      <c r="P92" s="3"/>
      <c r="Q92" s="3"/>
      <c r="R92" s="3"/>
      <c r="S92" s="3"/>
      <c r="T92" s="4"/>
      <c r="U92" s="4"/>
      <c r="V92" s="4"/>
      <c r="W92" s="4"/>
      <c r="X92" s="4"/>
      <c r="Y92" s="4"/>
    </row>
    <row r="93" spans="1:25" ht="45.65" customHeight="1">
      <c r="B93" s="104" t="s">
        <v>104</v>
      </c>
      <c r="C93" s="105"/>
      <c r="D93" s="104"/>
      <c r="E93" s="104"/>
      <c r="F93" s="104"/>
      <c r="G93" s="104"/>
      <c r="H93" s="104"/>
      <c r="I93" s="104"/>
      <c r="J93" s="104"/>
      <c r="K93" s="72" t="s">
        <v>44</v>
      </c>
      <c r="L93" s="53"/>
      <c r="M93" s="3"/>
      <c r="N93" s="3"/>
      <c r="O93" s="3"/>
      <c r="P93" s="3"/>
      <c r="Q93" s="3"/>
      <c r="R93" s="3"/>
      <c r="S93" s="3"/>
      <c r="T93" s="4"/>
      <c r="U93" s="49"/>
      <c r="V93" s="50"/>
    </row>
    <row r="94" spans="1:25" ht="164.65" customHeight="1">
      <c r="B94" s="106" t="str">
        <f>IF(K93="選択して下さい","",IF(K93="２．コメントがあった","記載してください","記載は不要です"))</f>
        <v/>
      </c>
      <c r="C94" s="107"/>
      <c r="D94" s="108" t="s">
        <v>61</v>
      </c>
      <c r="E94" s="109"/>
      <c r="F94" s="110" t="s">
        <v>122</v>
      </c>
      <c r="G94" s="111"/>
      <c r="H94" s="111"/>
      <c r="I94" s="111"/>
      <c r="J94" s="111"/>
      <c r="K94" s="112"/>
      <c r="L94" s="37"/>
      <c r="M94" s="48"/>
      <c r="N94" s="48"/>
      <c r="O94" s="48"/>
      <c r="P94" s="48"/>
      <c r="Q94" s="48"/>
      <c r="R94" s="48"/>
      <c r="S94" s="48"/>
      <c r="T94" s="48"/>
      <c r="U94" s="49"/>
      <c r="V94" s="50"/>
    </row>
    <row r="95" spans="1:25" ht="27" customHeight="1">
      <c r="A95" s="16"/>
      <c r="B95" s="51"/>
      <c r="C95" s="51"/>
      <c r="D95" s="13"/>
      <c r="E95" s="13"/>
      <c r="F95" s="13"/>
      <c r="G95" s="13"/>
      <c r="H95" s="13"/>
      <c r="I95" s="13"/>
      <c r="J95" s="13"/>
      <c r="K95" s="14"/>
      <c r="L95" s="36"/>
      <c r="M95" s="45"/>
      <c r="N95" s="5"/>
      <c r="O95" s="5"/>
      <c r="P95" s="5"/>
      <c r="Q95" s="5"/>
      <c r="R95" s="5"/>
      <c r="S95" s="3"/>
      <c r="T95" s="4"/>
      <c r="U95" s="4"/>
      <c r="V95" s="4"/>
      <c r="W95" s="4"/>
      <c r="X95" s="4"/>
      <c r="Y95" s="4"/>
    </row>
    <row r="96" spans="1:25" ht="408.65" customHeight="1">
      <c r="A96" s="26"/>
      <c r="B96" s="113" t="s">
        <v>114</v>
      </c>
      <c r="C96" s="113"/>
      <c r="D96" s="114"/>
      <c r="E96" s="115"/>
      <c r="F96" s="116"/>
      <c r="G96" s="116"/>
      <c r="H96" s="116"/>
      <c r="I96" s="116"/>
      <c r="J96" s="116"/>
      <c r="K96" s="116"/>
      <c r="L96" s="53" t="s">
        <v>27</v>
      </c>
      <c r="M96" s="96" t="s">
        <v>90</v>
      </c>
      <c r="N96" s="96"/>
      <c r="O96" s="96"/>
      <c r="P96" s="96"/>
      <c r="Q96" s="96"/>
      <c r="R96" s="96"/>
      <c r="S96" s="96"/>
      <c r="T96" s="96"/>
    </row>
    <row r="97" spans="2:11" ht="36" customHeight="1">
      <c r="B97" s="6"/>
      <c r="C97" s="6"/>
      <c r="D97" s="7"/>
      <c r="E97" s="7"/>
      <c r="F97" s="7"/>
      <c r="G97" s="7"/>
    </row>
    <row r="98" spans="2:11" ht="36" hidden="1" customHeight="1">
      <c r="B98" s="6"/>
      <c r="C98" s="6"/>
      <c r="D98" s="7"/>
      <c r="E98" s="7"/>
      <c r="F98" s="7"/>
      <c r="G98" s="7"/>
    </row>
    <row r="99" spans="2:11" ht="26.65" hidden="1" customHeight="1">
      <c r="B99" s="89" t="s">
        <v>68</v>
      </c>
      <c r="C99" s="89"/>
      <c r="D99" s="89"/>
      <c r="E99" s="7"/>
      <c r="F99" s="7"/>
      <c r="G99" s="7"/>
    </row>
    <row r="100" spans="2:11" ht="46.9" hidden="1" customHeight="1">
      <c r="B100" s="97" t="s">
        <v>93</v>
      </c>
      <c r="C100" s="98"/>
      <c r="D100" s="98"/>
      <c r="E100" s="98"/>
      <c r="F100" s="98"/>
      <c r="G100" s="98"/>
      <c r="H100" s="98"/>
      <c r="I100" s="98"/>
      <c r="J100" s="98"/>
      <c r="K100" s="98"/>
    </row>
    <row r="101" spans="2:11" ht="22.15" hidden="1" customHeight="1">
      <c r="B101" s="99" t="s">
        <v>29</v>
      </c>
      <c r="C101" s="99"/>
      <c r="D101" s="99"/>
      <c r="E101" s="99"/>
      <c r="F101" s="99"/>
      <c r="G101" s="99"/>
      <c r="H101" s="99"/>
      <c r="I101" s="99"/>
      <c r="J101" s="99"/>
      <c r="K101" s="99"/>
    </row>
    <row r="102" spans="2:11" ht="22.15" hidden="1" customHeight="1">
      <c r="B102" s="100" t="s">
        <v>105</v>
      </c>
      <c r="C102" s="100"/>
      <c r="D102" s="100"/>
      <c r="E102" s="100"/>
      <c r="F102" s="100"/>
      <c r="G102" s="100"/>
      <c r="H102" s="100"/>
      <c r="I102" s="100"/>
      <c r="J102" s="100"/>
      <c r="K102" s="100"/>
    </row>
    <row r="103" spans="2:11" ht="22.15" hidden="1" customHeight="1">
      <c r="B103" s="94" t="s">
        <v>205</v>
      </c>
      <c r="C103" s="94"/>
      <c r="D103" s="94"/>
      <c r="E103" s="94"/>
      <c r="F103" s="94"/>
      <c r="G103" s="94"/>
      <c r="H103" s="94"/>
      <c r="I103" s="94"/>
      <c r="J103" s="94"/>
      <c r="K103" s="94"/>
    </row>
    <row r="104" spans="2:11" ht="22.15" hidden="1" customHeight="1">
      <c r="B104" s="94" t="s">
        <v>106</v>
      </c>
      <c r="C104" s="94"/>
      <c r="D104" s="94"/>
      <c r="E104" s="94"/>
      <c r="F104" s="94"/>
      <c r="G104" s="94"/>
      <c r="H104" s="94"/>
      <c r="I104" s="94"/>
      <c r="J104" s="94"/>
      <c r="K104" s="94"/>
    </row>
    <row r="105" spans="2:11" ht="22.15" hidden="1" customHeight="1">
      <c r="B105" s="94" t="s">
        <v>107</v>
      </c>
      <c r="C105" s="94"/>
      <c r="D105" s="94"/>
      <c r="E105" s="94"/>
      <c r="F105" s="94"/>
      <c r="G105" s="94"/>
      <c r="H105" s="94"/>
      <c r="I105" s="94"/>
      <c r="J105" s="94"/>
      <c r="K105" s="94"/>
    </row>
    <row r="106" spans="2:11" ht="22.15" hidden="1" customHeight="1">
      <c r="B106" s="95" t="s">
        <v>115</v>
      </c>
      <c r="C106" s="94"/>
      <c r="D106" s="94"/>
      <c r="E106" s="94"/>
      <c r="F106" s="94"/>
      <c r="G106" s="94"/>
      <c r="H106" s="94"/>
      <c r="I106" s="94"/>
      <c r="J106" s="94"/>
      <c r="K106" s="94"/>
    </row>
    <row r="107" spans="2:11" hidden="1">
      <c r="B107" s="7"/>
      <c r="C107" s="7"/>
      <c r="D107" s="7"/>
      <c r="E107" s="7"/>
      <c r="F107" s="7"/>
      <c r="G107" s="7"/>
    </row>
    <row r="108" spans="2:11" ht="86.65" hidden="1" customHeight="1">
      <c r="B108" s="88" t="s">
        <v>67</v>
      </c>
      <c r="C108" s="88"/>
      <c r="D108" s="88"/>
      <c r="E108" s="88"/>
      <c r="F108" s="88"/>
      <c r="G108" s="88"/>
      <c r="H108" s="88"/>
      <c r="I108" s="88"/>
      <c r="J108" s="88"/>
      <c r="K108" s="88"/>
    </row>
    <row r="109" spans="2:11" ht="76.150000000000006" hidden="1" customHeight="1">
      <c r="B109" s="88" t="s">
        <v>66</v>
      </c>
      <c r="C109" s="88"/>
      <c r="D109" s="88"/>
      <c r="E109" s="88"/>
      <c r="F109" s="88"/>
      <c r="G109" s="88"/>
      <c r="H109" s="88"/>
      <c r="I109" s="88"/>
      <c r="J109" s="88"/>
      <c r="K109" s="88"/>
    </row>
    <row r="110" spans="2:11" ht="39.65" hidden="1" customHeight="1">
      <c r="B110" s="88" t="s">
        <v>92</v>
      </c>
      <c r="C110" s="88"/>
      <c r="D110" s="88"/>
      <c r="E110" s="88"/>
      <c r="F110" s="88"/>
      <c r="G110" s="88"/>
      <c r="H110" s="88"/>
      <c r="I110" s="88"/>
      <c r="J110" s="88"/>
      <c r="K110" s="88"/>
    </row>
    <row r="111" spans="2:11" ht="39.65" hidden="1" customHeight="1">
      <c r="B111" s="88" t="s">
        <v>117</v>
      </c>
      <c r="C111" s="88"/>
      <c r="D111" s="88"/>
      <c r="E111" s="88"/>
      <c r="F111" s="88"/>
      <c r="G111" s="88"/>
      <c r="H111" s="88"/>
      <c r="I111" s="88"/>
      <c r="J111" s="88"/>
      <c r="K111" s="88"/>
    </row>
    <row r="112" spans="2:11" ht="59.65" hidden="1" customHeight="1">
      <c r="B112" s="88" t="s">
        <v>123</v>
      </c>
      <c r="C112" s="88"/>
      <c r="D112" s="88"/>
      <c r="E112" s="88"/>
      <c r="F112" s="88"/>
      <c r="G112" s="88"/>
      <c r="H112" s="88"/>
      <c r="I112" s="88"/>
      <c r="J112" s="88"/>
      <c r="K112" s="88"/>
    </row>
    <row r="113" spans="2:11" ht="28.9" hidden="1" customHeight="1">
      <c r="B113" s="91" t="s">
        <v>200</v>
      </c>
      <c r="C113" s="91"/>
      <c r="D113" s="91"/>
      <c r="E113" s="91"/>
      <c r="F113" s="91"/>
      <c r="G113" s="91"/>
      <c r="H113" s="91"/>
      <c r="I113" s="91"/>
      <c r="J113" s="91"/>
      <c r="K113" s="91"/>
    </row>
    <row r="114" spans="2:11" ht="30.65" hidden="1" customHeight="1">
      <c r="B114" s="91" t="s">
        <v>190</v>
      </c>
      <c r="C114" s="91"/>
      <c r="D114" s="91"/>
      <c r="E114" s="91"/>
      <c r="F114" s="91"/>
      <c r="G114" s="91"/>
      <c r="H114" s="91"/>
      <c r="I114" s="91"/>
      <c r="J114" s="91"/>
      <c r="K114" s="91"/>
    </row>
    <row r="115" spans="2:11" ht="30.65" hidden="1" customHeight="1">
      <c r="B115" s="91" t="s">
        <v>124</v>
      </c>
      <c r="C115" s="91"/>
      <c r="D115" s="91"/>
      <c r="E115" s="91"/>
      <c r="F115" s="91"/>
      <c r="G115" s="91"/>
      <c r="H115" s="91"/>
      <c r="I115" s="91"/>
      <c r="J115" s="91"/>
      <c r="K115" s="91"/>
    </row>
    <row r="116" spans="2:11" ht="28.9" hidden="1" customHeight="1">
      <c r="B116" s="91" t="s">
        <v>71</v>
      </c>
      <c r="C116" s="91"/>
      <c r="D116" s="91"/>
      <c r="E116" s="91"/>
      <c r="F116" s="91"/>
      <c r="G116" s="91"/>
      <c r="H116" s="91"/>
      <c r="I116" s="91"/>
      <c r="J116" s="91"/>
      <c r="K116" s="91"/>
    </row>
    <row r="117" spans="2:11" ht="28.9" hidden="1" customHeight="1">
      <c r="B117" s="91" t="s">
        <v>126</v>
      </c>
      <c r="C117" s="91"/>
      <c r="D117" s="91"/>
      <c r="E117" s="91"/>
      <c r="F117" s="91"/>
      <c r="G117" s="91"/>
      <c r="H117" s="91"/>
      <c r="I117" s="91"/>
      <c r="J117" s="91"/>
      <c r="K117" s="91"/>
    </row>
    <row r="118" spans="2:11" ht="43.15" hidden="1" customHeight="1">
      <c r="B118" s="88" t="s">
        <v>119</v>
      </c>
      <c r="C118" s="88"/>
      <c r="D118" s="88"/>
      <c r="E118" s="88"/>
      <c r="F118" s="88"/>
      <c r="G118" s="88"/>
      <c r="H118" s="88"/>
      <c r="I118" s="88"/>
      <c r="J118" s="88"/>
      <c r="K118" s="88"/>
    </row>
    <row r="119" spans="2:11" ht="69.75" hidden="1" customHeight="1">
      <c r="B119" s="92" t="s">
        <v>24</v>
      </c>
      <c r="C119" s="92"/>
      <c r="D119" s="93"/>
      <c r="E119" s="93"/>
      <c r="F119" s="93"/>
      <c r="G119" s="93"/>
      <c r="H119" s="93"/>
      <c r="I119" s="93"/>
      <c r="J119" s="93"/>
      <c r="K119" s="93"/>
    </row>
    <row r="120" spans="2:11" ht="38.65" hidden="1" customHeight="1">
      <c r="B120" s="88" t="s">
        <v>77</v>
      </c>
      <c r="C120" s="88"/>
      <c r="D120" s="88"/>
      <c r="E120" s="88"/>
      <c r="F120" s="88"/>
      <c r="G120" s="88"/>
      <c r="H120" s="88"/>
      <c r="I120" s="88"/>
      <c r="J120" s="88"/>
      <c r="K120" s="88"/>
    </row>
    <row r="121" spans="2:11" ht="90" hidden="1" customHeight="1">
      <c r="B121" s="88" t="s">
        <v>142</v>
      </c>
      <c r="C121" s="88"/>
      <c r="D121" s="88"/>
      <c r="E121" s="88"/>
      <c r="F121" s="88"/>
      <c r="G121" s="88"/>
      <c r="H121" s="88"/>
      <c r="I121" s="88"/>
      <c r="J121" s="88"/>
      <c r="K121" s="88"/>
    </row>
    <row r="122" spans="2:11" ht="102.65" hidden="1" customHeight="1">
      <c r="B122" s="88" t="s">
        <v>145</v>
      </c>
      <c r="C122" s="88"/>
      <c r="D122" s="88"/>
      <c r="E122" s="88"/>
      <c r="F122" s="88"/>
      <c r="G122" s="88"/>
      <c r="H122" s="88"/>
      <c r="I122" s="88"/>
      <c r="J122" s="88"/>
      <c r="K122" s="88"/>
    </row>
    <row r="123" spans="2:11" ht="75.650000000000006" hidden="1" customHeight="1">
      <c r="B123" s="88" t="s">
        <v>144</v>
      </c>
      <c r="C123" s="88"/>
      <c r="D123" s="88"/>
      <c r="E123" s="88"/>
      <c r="F123" s="88"/>
      <c r="G123" s="88"/>
      <c r="H123" s="88"/>
      <c r="I123" s="88"/>
      <c r="J123" s="88"/>
      <c r="K123" s="88"/>
    </row>
    <row r="124" spans="2:11" hidden="1">
      <c r="B124" s="88" t="s">
        <v>129</v>
      </c>
      <c r="C124" s="88"/>
      <c r="D124" s="88"/>
      <c r="E124" s="88"/>
      <c r="F124" s="88"/>
      <c r="G124" s="88"/>
      <c r="H124" s="88"/>
      <c r="I124" s="88"/>
      <c r="J124" s="88"/>
      <c r="K124" s="88"/>
    </row>
    <row r="125" spans="2:11" hidden="1">
      <c r="B125" s="88" t="s">
        <v>130</v>
      </c>
      <c r="C125" s="88"/>
      <c r="D125" s="88"/>
      <c r="E125" s="88"/>
      <c r="F125" s="88"/>
      <c r="G125" s="88"/>
      <c r="H125" s="88"/>
      <c r="I125" s="88"/>
      <c r="J125" s="88"/>
      <c r="K125" s="88"/>
    </row>
    <row r="126" spans="2:11" hidden="1">
      <c r="B126" s="88" t="s">
        <v>131</v>
      </c>
      <c r="C126" s="88"/>
      <c r="D126" s="88"/>
      <c r="E126" s="88"/>
      <c r="F126" s="88"/>
      <c r="G126" s="88"/>
      <c r="H126" s="88"/>
      <c r="I126" s="88"/>
      <c r="J126" s="88"/>
      <c r="K126" s="88"/>
    </row>
    <row r="127" spans="2:11" hidden="1">
      <c r="B127" s="88" t="s">
        <v>132</v>
      </c>
      <c r="C127" s="88"/>
      <c r="D127" s="88"/>
      <c r="E127" s="88"/>
      <c r="F127" s="88"/>
      <c r="G127" s="88"/>
      <c r="H127" s="88"/>
      <c r="I127" s="88"/>
      <c r="J127" s="88"/>
      <c r="K127" s="88"/>
    </row>
    <row r="128" spans="2:11" hidden="1">
      <c r="B128" s="88" t="s">
        <v>128</v>
      </c>
      <c r="C128" s="88"/>
      <c r="D128" s="88"/>
      <c r="E128" s="88"/>
      <c r="F128" s="88"/>
      <c r="G128" s="88"/>
      <c r="H128" s="88"/>
      <c r="I128" s="88"/>
      <c r="J128" s="88"/>
      <c r="K128" s="88"/>
    </row>
    <row r="129" spans="2:11" hidden="1">
      <c r="B129" s="88" t="s">
        <v>133</v>
      </c>
      <c r="C129" s="88"/>
      <c r="D129" s="88"/>
      <c r="E129" s="88"/>
      <c r="F129" s="88"/>
      <c r="G129" s="88"/>
      <c r="H129" s="88"/>
      <c r="I129" s="88"/>
      <c r="J129" s="88"/>
      <c r="K129" s="88"/>
    </row>
    <row r="130" spans="2:11" hidden="1">
      <c r="B130" s="88" t="s">
        <v>134</v>
      </c>
      <c r="C130" s="88"/>
      <c r="D130" s="88"/>
      <c r="E130" s="88"/>
      <c r="F130" s="88"/>
      <c r="G130" s="88"/>
      <c r="H130" s="88"/>
      <c r="I130" s="88"/>
      <c r="J130" s="88"/>
      <c r="K130" s="88"/>
    </row>
    <row r="131" spans="2:11" hidden="1">
      <c r="B131" s="88" t="s">
        <v>135</v>
      </c>
      <c r="C131" s="88"/>
      <c r="D131" s="88"/>
      <c r="E131" s="88"/>
      <c r="F131" s="88"/>
      <c r="G131" s="88"/>
      <c r="H131" s="88"/>
      <c r="I131" s="88"/>
      <c r="J131" s="88"/>
      <c r="K131" s="88"/>
    </row>
    <row r="132" spans="2:11" hidden="1">
      <c r="B132" s="88" t="s">
        <v>132</v>
      </c>
      <c r="C132" s="88"/>
      <c r="D132" s="88"/>
      <c r="E132" s="88"/>
      <c r="F132" s="88"/>
      <c r="G132" s="88"/>
      <c r="H132" s="88"/>
      <c r="I132" s="88"/>
      <c r="J132" s="88"/>
      <c r="K132" s="88"/>
    </row>
    <row r="133" spans="2:11" hidden="1">
      <c r="B133" s="88" t="s">
        <v>136</v>
      </c>
      <c r="C133" s="88"/>
      <c r="D133" s="88"/>
      <c r="E133" s="88"/>
      <c r="F133" s="88"/>
      <c r="G133" s="88"/>
      <c r="H133" s="88"/>
      <c r="I133" s="88"/>
      <c r="J133" s="88"/>
      <c r="K133" s="88"/>
    </row>
    <row r="134" spans="2:11" ht="42.65" hidden="1" customHeight="1">
      <c r="B134" s="90" t="s">
        <v>141</v>
      </c>
      <c r="C134" s="90"/>
      <c r="D134" s="90"/>
      <c r="E134" s="90"/>
      <c r="F134" s="90"/>
      <c r="G134" s="90"/>
      <c r="H134" s="90"/>
      <c r="I134" s="90"/>
      <c r="J134" s="90"/>
      <c r="K134" s="90"/>
    </row>
    <row r="135" spans="2:11" ht="37.9" hidden="1" customHeight="1">
      <c r="B135" s="90" t="s">
        <v>141</v>
      </c>
      <c r="C135" s="90"/>
      <c r="D135" s="90"/>
      <c r="E135" s="90"/>
      <c r="F135" s="90"/>
      <c r="G135" s="90"/>
      <c r="H135" s="90"/>
      <c r="I135" s="90"/>
      <c r="J135" s="90"/>
      <c r="K135" s="90"/>
    </row>
    <row r="136" spans="2:11" ht="46.15" hidden="1" customHeight="1">
      <c r="B136" s="90" t="s">
        <v>141</v>
      </c>
      <c r="C136" s="90"/>
      <c r="D136" s="90"/>
      <c r="E136" s="90"/>
      <c r="F136" s="90"/>
      <c r="G136" s="90"/>
      <c r="H136" s="90"/>
      <c r="I136" s="90"/>
      <c r="J136" s="90"/>
      <c r="K136" s="90"/>
    </row>
    <row r="137" spans="2:11" hidden="1">
      <c r="B137" s="90"/>
      <c r="C137" s="90"/>
      <c r="D137" s="90"/>
      <c r="E137" s="90"/>
      <c r="F137" s="90"/>
      <c r="G137" s="90"/>
      <c r="H137" s="90"/>
      <c r="I137" s="90"/>
      <c r="J137" s="90"/>
      <c r="K137" s="90"/>
    </row>
    <row r="138" spans="2:11" ht="48.65" hidden="1" customHeight="1">
      <c r="B138" s="90" t="s">
        <v>141</v>
      </c>
      <c r="C138" s="90"/>
      <c r="D138" s="90"/>
      <c r="E138" s="90"/>
      <c r="F138" s="90"/>
      <c r="G138" s="90"/>
      <c r="H138" s="90"/>
      <c r="I138" s="90"/>
      <c r="J138" s="90"/>
      <c r="K138" s="90"/>
    </row>
    <row r="139" spans="2:11" ht="61.9" hidden="1" customHeight="1">
      <c r="B139" s="88" t="s">
        <v>85</v>
      </c>
      <c r="C139" s="88"/>
      <c r="D139" s="88"/>
      <c r="E139" s="88"/>
      <c r="F139" s="88"/>
      <c r="G139" s="88"/>
      <c r="H139" s="88"/>
      <c r="I139" s="88"/>
      <c r="J139" s="88"/>
      <c r="K139" s="88"/>
    </row>
    <row r="140" spans="2:11" ht="87" hidden="1" customHeight="1">
      <c r="B140" s="88" t="s">
        <v>86</v>
      </c>
      <c r="C140" s="88"/>
      <c r="D140" s="88"/>
      <c r="E140" s="88"/>
      <c r="F140" s="88"/>
      <c r="G140" s="88"/>
      <c r="H140" s="88"/>
      <c r="I140" s="88"/>
      <c r="J140" s="88"/>
      <c r="K140" s="88"/>
    </row>
    <row r="141" spans="2:11" ht="86.65" hidden="1" customHeight="1">
      <c r="B141" s="88" t="s">
        <v>87</v>
      </c>
      <c r="C141" s="88"/>
      <c r="D141" s="88"/>
      <c r="E141" s="88"/>
      <c r="F141" s="88"/>
      <c r="G141" s="88"/>
      <c r="H141" s="88"/>
      <c r="I141" s="88"/>
      <c r="J141" s="88"/>
      <c r="K141" s="88"/>
    </row>
    <row r="142" spans="2:11" ht="90" hidden="1" customHeight="1">
      <c r="B142" s="88" t="s">
        <v>88</v>
      </c>
      <c r="C142" s="88"/>
      <c r="D142" s="88"/>
      <c r="E142" s="88"/>
      <c r="F142" s="88"/>
      <c r="G142" s="88"/>
      <c r="H142" s="88"/>
      <c r="I142" s="88"/>
      <c r="J142" s="88"/>
      <c r="K142" s="88"/>
    </row>
    <row r="143" spans="2:11" ht="73.150000000000006" hidden="1" customHeight="1">
      <c r="B143" s="88" t="s">
        <v>191</v>
      </c>
      <c r="C143" s="88"/>
      <c r="D143" s="88"/>
      <c r="E143" s="88"/>
      <c r="F143" s="88"/>
      <c r="G143" s="88"/>
      <c r="H143" s="88"/>
      <c r="I143" s="88"/>
      <c r="J143" s="88"/>
      <c r="K143" s="88"/>
    </row>
    <row r="144" spans="2:11" ht="32.65" hidden="1" customHeight="1">
      <c r="B144" s="88" t="s">
        <v>70</v>
      </c>
      <c r="C144" s="88"/>
      <c r="D144" s="88"/>
      <c r="E144" s="88"/>
      <c r="F144" s="88"/>
      <c r="G144" s="88"/>
      <c r="H144" s="88"/>
      <c r="I144" s="88"/>
      <c r="J144" s="88"/>
      <c r="K144" s="88"/>
    </row>
    <row r="145" spans="2:11" ht="32.65" hidden="1" customHeight="1">
      <c r="B145" s="88" t="s">
        <v>125</v>
      </c>
      <c r="C145" s="88"/>
      <c r="D145" s="88"/>
      <c r="E145" s="88"/>
      <c r="F145" s="88"/>
      <c r="G145" s="88"/>
      <c r="H145" s="88"/>
      <c r="I145" s="88"/>
      <c r="J145" s="88"/>
      <c r="K145" s="88"/>
    </row>
    <row r="146" spans="2:11" ht="24" hidden="1" customHeight="1">
      <c r="B146" s="89" t="s">
        <v>69</v>
      </c>
      <c r="C146" s="89"/>
      <c r="D146" s="89"/>
      <c r="E146" s="7"/>
      <c r="F146" s="7"/>
      <c r="G146" s="7"/>
    </row>
    <row r="147" spans="2:11" ht="24" hidden="1" customHeight="1">
      <c r="B147" s="7">
        <f>IF(B3="研究計画中(委員会にて様式1で審議する段階。プロセス1)",1,IF(B3="研究実施前(委員会にて様式2で審議する段階。プロセス3)",2,0))</f>
        <v>1</v>
      </c>
      <c r="C147" s="7" t="s">
        <v>65</v>
      </c>
      <c r="D147" s="7"/>
      <c r="E147" s="7"/>
      <c r="F147" s="7"/>
      <c r="G147" s="7"/>
    </row>
    <row r="148" spans="2:11" ht="24" hidden="1" customHeight="1">
      <c r="B148" s="7">
        <f>IF(txtKenShu=txtKenShuMizukara,1,IF(txtKenShu=txtKenShuItaku,2,IF(txtKenShu=txtKenShuJutaku,3,IF(txtKenShu=txtKenShuKyoudou,4,IF(txtKenShu=txtKenShuTestbed,5,0)))))</f>
        <v>2</v>
      </c>
      <c r="C148" s="7" t="s">
        <v>116</v>
      </c>
      <c r="D148" s="7"/>
      <c r="E148" s="7"/>
      <c r="F148" s="7"/>
      <c r="G148" s="7"/>
      <c r="H148" s="27"/>
    </row>
    <row r="149" spans="2:11" hidden="1">
      <c r="B149" s="7"/>
      <c r="C149" s="7"/>
      <c r="D149" s="7"/>
      <c r="E149" s="7"/>
      <c r="F149" s="7"/>
      <c r="G149" s="7"/>
    </row>
    <row r="150" spans="2:11" ht="24" customHeight="1">
      <c r="B150" s="7"/>
      <c r="C150" s="7"/>
      <c r="D150" s="7"/>
      <c r="E150" s="7"/>
      <c r="F150" s="7"/>
      <c r="G150" s="7"/>
    </row>
    <row r="151" spans="2:11" ht="24" customHeight="1">
      <c r="B151" s="7"/>
      <c r="C151" s="7"/>
      <c r="D151" s="7"/>
      <c r="E151" s="7"/>
      <c r="F151" s="7"/>
      <c r="G151" s="7"/>
    </row>
    <row r="152" spans="2:11" ht="24" customHeight="1">
      <c r="B152" s="7"/>
      <c r="C152" s="7"/>
      <c r="D152" s="7"/>
      <c r="E152" s="7"/>
      <c r="F152" s="7"/>
      <c r="G152" s="7"/>
    </row>
    <row r="153" spans="2:11" ht="24" customHeight="1">
      <c r="B153" s="7"/>
      <c r="C153" s="7"/>
      <c r="D153" s="7"/>
      <c r="E153" s="7"/>
      <c r="F153" s="7"/>
      <c r="G153" s="7"/>
    </row>
    <row r="154" spans="2:11" ht="24" customHeight="1">
      <c r="B154" s="7"/>
      <c r="C154" s="7"/>
      <c r="D154" s="7"/>
      <c r="E154" s="7"/>
      <c r="F154" s="7"/>
      <c r="G154" s="7"/>
    </row>
    <row r="155" spans="2:11" ht="24" customHeight="1">
      <c r="B155" s="7"/>
      <c r="C155" s="7"/>
      <c r="D155" s="7"/>
      <c r="E155" s="7"/>
      <c r="F155" s="7"/>
      <c r="G155" s="7"/>
    </row>
    <row r="156" spans="2:11" ht="24" customHeight="1">
      <c r="B156" s="7"/>
      <c r="C156" s="7"/>
      <c r="D156" s="7"/>
      <c r="E156" s="7"/>
      <c r="F156" s="7"/>
      <c r="G156" s="7"/>
    </row>
    <row r="157" spans="2:11" ht="24" customHeight="1">
      <c r="B157" s="7"/>
      <c r="C157" s="7"/>
      <c r="D157" s="7"/>
      <c r="E157" s="7"/>
      <c r="F157" s="7"/>
      <c r="G157" s="7"/>
    </row>
    <row r="158" spans="2:11" ht="24" customHeight="1">
      <c r="B158" s="7"/>
      <c r="C158" s="7"/>
      <c r="D158" s="7"/>
      <c r="E158" s="7"/>
      <c r="F158" s="7"/>
      <c r="G158" s="7"/>
    </row>
    <row r="159" spans="2:11" ht="24" customHeight="1">
      <c r="B159" s="7"/>
      <c r="C159" s="7"/>
      <c r="D159" s="7"/>
      <c r="E159" s="7"/>
      <c r="F159" s="7"/>
      <c r="G159" s="7"/>
    </row>
    <row r="160" spans="2:11" ht="24" customHeight="1">
      <c r="B160" s="7"/>
      <c r="C160" s="7"/>
      <c r="D160" s="7"/>
      <c r="E160" s="7"/>
      <c r="F160" s="7"/>
      <c r="G160" s="7"/>
    </row>
    <row r="161" spans="2:7" ht="24" customHeight="1">
      <c r="B161" s="7"/>
      <c r="C161" s="7"/>
      <c r="D161" s="7"/>
      <c r="E161" s="7"/>
      <c r="F161" s="7"/>
      <c r="G161" s="7"/>
    </row>
    <row r="162" spans="2:7" ht="24" customHeight="1">
      <c r="B162" s="7"/>
      <c r="C162" s="7"/>
      <c r="D162" s="7"/>
      <c r="E162" s="7"/>
      <c r="F162" s="7"/>
      <c r="G162" s="7"/>
    </row>
    <row r="163" spans="2:7" ht="24" customHeight="1">
      <c r="B163" s="7"/>
      <c r="C163" s="7"/>
      <c r="D163" s="7"/>
      <c r="E163" s="7"/>
      <c r="F163" s="7"/>
      <c r="G163" s="7"/>
    </row>
    <row r="164" spans="2:7" ht="24" customHeight="1">
      <c r="B164" s="7"/>
      <c r="C164" s="7"/>
      <c r="D164" s="7"/>
      <c r="E164" s="7"/>
      <c r="F164" s="7"/>
      <c r="G164" s="7"/>
    </row>
    <row r="165" spans="2:7" ht="24" customHeight="1">
      <c r="B165" s="7"/>
      <c r="C165" s="7"/>
      <c r="D165" s="7"/>
      <c r="E165" s="7"/>
      <c r="F165" s="7"/>
      <c r="G165" s="7"/>
    </row>
    <row r="166" spans="2:7" ht="24" customHeight="1">
      <c r="B166" s="7"/>
      <c r="C166" s="7"/>
      <c r="D166" s="7"/>
      <c r="E166" s="7"/>
      <c r="F166" s="7"/>
      <c r="G166" s="7"/>
    </row>
    <row r="167" spans="2:7" ht="24" customHeight="1">
      <c r="B167" s="7"/>
      <c r="C167" s="7"/>
      <c r="D167" s="7"/>
      <c r="E167" s="7"/>
      <c r="F167" s="7"/>
      <c r="G167" s="7"/>
    </row>
    <row r="168" spans="2:7" ht="24" customHeight="1">
      <c r="B168" s="7"/>
      <c r="C168" s="7"/>
      <c r="D168" s="7"/>
      <c r="E168" s="7"/>
      <c r="F168" s="7"/>
      <c r="G168" s="7"/>
    </row>
    <row r="169" spans="2:7">
      <c r="B169" s="7"/>
      <c r="C169" s="7"/>
      <c r="D169" s="7"/>
      <c r="E169" s="7"/>
      <c r="F169" s="7"/>
      <c r="G169" s="7"/>
    </row>
    <row r="170" spans="2:7">
      <c r="B170" s="7"/>
      <c r="C170" s="7"/>
      <c r="D170" s="7"/>
      <c r="E170" s="7"/>
      <c r="F170" s="7"/>
      <c r="G170" s="7"/>
    </row>
    <row r="171" spans="2:7">
      <c r="B171" s="7"/>
      <c r="C171" s="7"/>
      <c r="D171" s="7"/>
      <c r="E171" s="7"/>
      <c r="F171" s="7"/>
      <c r="G171" s="7"/>
    </row>
  </sheetData>
  <mergeCells count="232">
    <mergeCell ref="D1:I2"/>
    <mergeCell ref="B3:F3"/>
    <mergeCell ref="B5:D8"/>
    <mergeCell ref="E5:E6"/>
    <mergeCell ref="G5:K5"/>
    <mergeCell ref="M5:T5"/>
    <mergeCell ref="G6:K6"/>
    <mergeCell ref="M6:T6"/>
    <mergeCell ref="E7:E8"/>
    <mergeCell ref="G7:K7"/>
    <mergeCell ref="B11:D11"/>
    <mergeCell ref="E11:G11"/>
    <mergeCell ref="H11:K11"/>
    <mergeCell ref="M11:T11"/>
    <mergeCell ref="C13:D13"/>
    <mergeCell ref="E13:K13"/>
    <mergeCell ref="M13:T13"/>
    <mergeCell ref="M7:T7"/>
    <mergeCell ref="G8:K8"/>
    <mergeCell ref="M8:T8"/>
    <mergeCell ref="B9:D9"/>
    <mergeCell ref="E9:K9"/>
    <mergeCell ref="M9:T10"/>
    <mergeCell ref="B10:K10"/>
    <mergeCell ref="H17:K17"/>
    <mergeCell ref="B18:C20"/>
    <mergeCell ref="E18:K18"/>
    <mergeCell ref="M18:T18"/>
    <mergeCell ref="E19:K19"/>
    <mergeCell ref="E20:K20"/>
    <mergeCell ref="D14:K14"/>
    <mergeCell ref="B15:D15"/>
    <mergeCell ref="E15:K15"/>
    <mergeCell ref="M15:T15"/>
    <mergeCell ref="B16:D17"/>
    <mergeCell ref="F16:G16"/>
    <mergeCell ref="H16:K16"/>
    <mergeCell ref="L16:L17"/>
    <mergeCell ref="M16:T17"/>
    <mergeCell ref="F17:G17"/>
    <mergeCell ref="B25:D25"/>
    <mergeCell ref="E25:K25"/>
    <mergeCell ref="M25:T25"/>
    <mergeCell ref="B26:D26"/>
    <mergeCell ref="E26:F26"/>
    <mergeCell ref="G26:K26"/>
    <mergeCell ref="B21:C23"/>
    <mergeCell ref="D21:D22"/>
    <mergeCell ref="E21:K22"/>
    <mergeCell ref="M22:T22"/>
    <mergeCell ref="E23:K23"/>
    <mergeCell ref="M23:T23"/>
    <mergeCell ref="B27:D27"/>
    <mergeCell ref="E27:K27"/>
    <mergeCell ref="M27:T27"/>
    <mergeCell ref="B28:K28"/>
    <mergeCell ref="M28:T28"/>
    <mergeCell ref="B30:K30"/>
    <mergeCell ref="M30:T32"/>
    <mergeCell ref="B31:J31"/>
    <mergeCell ref="B32:C33"/>
    <mergeCell ref="D32:J32"/>
    <mergeCell ref="D33:E33"/>
    <mergeCell ref="F33:K33"/>
    <mergeCell ref="M33:T33"/>
    <mergeCell ref="B34:C34"/>
    <mergeCell ref="D34:E34"/>
    <mergeCell ref="F34:K34"/>
    <mergeCell ref="M34:T36"/>
    <mergeCell ref="B35:J35"/>
    <mergeCell ref="B36:C38"/>
    <mergeCell ref="D36:E36"/>
    <mergeCell ref="M42:T42"/>
    <mergeCell ref="B43:C46"/>
    <mergeCell ref="D43:E43"/>
    <mergeCell ref="F43:K43"/>
    <mergeCell ref="D44:E44"/>
    <mergeCell ref="F44:K44"/>
    <mergeCell ref="G36:H36"/>
    <mergeCell ref="I36:K36"/>
    <mergeCell ref="D38:J38"/>
    <mergeCell ref="M38:T40"/>
    <mergeCell ref="B39:C40"/>
    <mergeCell ref="D39:E39"/>
    <mergeCell ref="F39:K39"/>
    <mergeCell ref="D40:J40"/>
    <mergeCell ref="D45:E45"/>
    <mergeCell ref="F45:K45"/>
    <mergeCell ref="D46:J46"/>
    <mergeCell ref="B47:K47"/>
    <mergeCell ref="B48:K48"/>
    <mergeCell ref="B49:C49"/>
    <mergeCell ref="D49:J49"/>
    <mergeCell ref="B42:C42"/>
    <mergeCell ref="D42:E42"/>
    <mergeCell ref="F42:K42"/>
    <mergeCell ref="B52:C53"/>
    <mergeCell ref="D52:E52"/>
    <mergeCell ref="F52:K52"/>
    <mergeCell ref="M52:T52"/>
    <mergeCell ref="D53:E53"/>
    <mergeCell ref="F53:K53"/>
    <mergeCell ref="M53:T53"/>
    <mergeCell ref="M49:T49"/>
    <mergeCell ref="B50:C50"/>
    <mergeCell ref="D50:E50"/>
    <mergeCell ref="F50:K50"/>
    <mergeCell ref="B51:C51"/>
    <mergeCell ref="D51:J51"/>
    <mergeCell ref="B54:J54"/>
    <mergeCell ref="B55:C59"/>
    <mergeCell ref="D55:E55"/>
    <mergeCell ref="F55:K55"/>
    <mergeCell ref="D56:E56"/>
    <mergeCell ref="F56:K56"/>
    <mergeCell ref="D57:E57"/>
    <mergeCell ref="F57:K57"/>
    <mergeCell ref="D58:E58"/>
    <mergeCell ref="F58:K58"/>
    <mergeCell ref="D59:E59"/>
    <mergeCell ref="F59:K59"/>
    <mergeCell ref="M59:T59"/>
    <mergeCell ref="B60:K60"/>
    <mergeCell ref="B61:K61"/>
    <mergeCell ref="B62:C63"/>
    <mergeCell ref="D62:E62"/>
    <mergeCell ref="F62:K62"/>
    <mergeCell ref="M62:T62"/>
    <mergeCell ref="D63:E63"/>
    <mergeCell ref="F63:K63"/>
    <mergeCell ref="M63:T63"/>
    <mergeCell ref="B64:K64"/>
    <mergeCell ref="B65:C67"/>
    <mergeCell ref="D65:J65"/>
    <mergeCell ref="M65:T65"/>
    <mergeCell ref="D66:J66"/>
    <mergeCell ref="M66:T67"/>
    <mergeCell ref="D67:J67"/>
    <mergeCell ref="B68:K68"/>
    <mergeCell ref="B69:K69"/>
    <mergeCell ref="B70:C70"/>
    <mergeCell ref="D70:J70"/>
    <mergeCell ref="M71:T74"/>
    <mergeCell ref="B72:K72"/>
    <mergeCell ref="B73:C73"/>
    <mergeCell ref="D73:J73"/>
    <mergeCell ref="B74:K74"/>
    <mergeCell ref="D80:J80"/>
    <mergeCell ref="B82:K82"/>
    <mergeCell ref="M82:T83"/>
    <mergeCell ref="B83:J83"/>
    <mergeCell ref="M84:T86"/>
    <mergeCell ref="B85:J85"/>
    <mergeCell ref="B75:C80"/>
    <mergeCell ref="D75:J75"/>
    <mergeCell ref="D76:E76"/>
    <mergeCell ref="F76:K76"/>
    <mergeCell ref="M76:T77"/>
    <mergeCell ref="D77:E77"/>
    <mergeCell ref="F77:K77"/>
    <mergeCell ref="D78:E78"/>
    <mergeCell ref="F78:K78"/>
    <mergeCell ref="D79:J79"/>
    <mergeCell ref="B86:D86"/>
    <mergeCell ref="E86:K86"/>
    <mergeCell ref="B88:K88"/>
    <mergeCell ref="B89:J89"/>
    <mergeCell ref="B90:C90"/>
    <mergeCell ref="E90:H90"/>
    <mergeCell ref="J90:K90"/>
    <mergeCell ref="B84:D84"/>
    <mergeCell ref="E84:F84"/>
    <mergeCell ref="H84:I84"/>
    <mergeCell ref="J84:K84"/>
    <mergeCell ref="M96:T96"/>
    <mergeCell ref="B99:D99"/>
    <mergeCell ref="B100:K100"/>
    <mergeCell ref="B101:K101"/>
    <mergeCell ref="B102:K102"/>
    <mergeCell ref="B103:K103"/>
    <mergeCell ref="B92:K92"/>
    <mergeCell ref="B93:J93"/>
    <mergeCell ref="B94:C94"/>
    <mergeCell ref="D94:E94"/>
    <mergeCell ref="F94:K94"/>
    <mergeCell ref="B96:D96"/>
    <mergeCell ref="E96:K96"/>
    <mergeCell ref="B111:K111"/>
    <mergeCell ref="B112:K112"/>
    <mergeCell ref="B113:K113"/>
    <mergeCell ref="B114:K114"/>
    <mergeCell ref="B115:K115"/>
    <mergeCell ref="B116:K116"/>
    <mergeCell ref="B104:K104"/>
    <mergeCell ref="B105:K105"/>
    <mergeCell ref="B106:K106"/>
    <mergeCell ref="B108:K108"/>
    <mergeCell ref="B109:K109"/>
    <mergeCell ref="B110:K110"/>
    <mergeCell ref="B126:K126"/>
    <mergeCell ref="B127:K127"/>
    <mergeCell ref="B128:K128"/>
    <mergeCell ref="B117:K117"/>
    <mergeCell ref="B118:K118"/>
    <mergeCell ref="B119:K119"/>
    <mergeCell ref="B120:K120"/>
    <mergeCell ref="B121:K121"/>
    <mergeCell ref="B122:K122"/>
    <mergeCell ref="D37:J37"/>
    <mergeCell ref="D41:J41"/>
    <mergeCell ref="B41:C41"/>
    <mergeCell ref="B141:K141"/>
    <mergeCell ref="B142:K142"/>
    <mergeCell ref="B143:K143"/>
    <mergeCell ref="B144:K144"/>
    <mergeCell ref="B145:K145"/>
    <mergeCell ref="B146:D146"/>
    <mergeCell ref="B135:K135"/>
    <mergeCell ref="B136:K136"/>
    <mergeCell ref="B137:K137"/>
    <mergeCell ref="B138:K138"/>
    <mergeCell ref="B139:K139"/>
    <mergeCell ref="B140:K140"/>
    <mergeCell ref="B129:K129"/>
    <mergeCell ref="B130:K130"/>
    <mergeCell ref="B131:K131"/>
    <mergeCell ref="B132:K132"/>
    <mergeCell ref="B133:K133"/>
    <mergeCell ref="B134:K134"/>
    <mergeCell ref="B123:K123"/>
    <mergeCell ref="B124:K124"/>
    <mergeCell ref="B125:K125"/>
  </mergeCells>
  <phoneticPr fontId="1"/>
  <dataValidations count="24">
    <dataValidation type="list" allowBlank="1" showInputMessage="1" showErrorMessage="1" sqref="K89" xr:uid="{D08770EC-6886-4C6B-86D6-C2E810054CDB}">
      <formula1>"選択して下さい,１．実験は行わない,２．倫理委員会の承認を受けている,３．承認を受ける予定である,×（承認を受ける予定はない）"</formula1>
    </dataValidation>
    <dataValidation type="list" allowBlank="1" showInputMessage="1" showErrorMessage="1" sqref="K51" xr:uid="{9872CB7F-19A8-4347-839F-086804BA9FE7}">
      <formula1>"選択して下さい,１．保管しない,２．担保しながら保管する,×（担保せずに保管する）"</formula1>
    </dataValidation>
    <dataValidation type="list" allowBlank="1" showInputMessage="1" showErrorMessage="1" sqref="K93" xr:uid="{B24D04F5-1419-4C86-B860-62E0CE6977BC}">
      <formula1>"選択して下さい,１．初回の申請であるため・・・,２．コメントがあった,３．コメントはなかった"</formula1>
    </dataValidation>
    <dataValidation type="list" allowBlank="1" showInputMessage="1" showErrorMessage="1" sqref="K31" xr:uid="{1247AA4D-DF0E-42B1-9536-2E830FF330BC}">
      <formula1>"選択してください　,１．本研究でデータを取得する,２．既にあるデータを活用するのみで新たな取得はしない"</formula1>
    </dataValidation>
    <dataValidation type="list" allowBlank="1" showInputMessage="1" showErrorMessage="1" sqref="K40 K37" xr:uid="{C868EA38-236F-4CC8-AA74-D91D6DC8F521}">
      <formula1>"選択して下さい,〇,×"</formula1>
    </dataValidation>
    <dataValidation type="list" allowBlank="1" showInputMessage="1" showErrorMessage="1" sqref="K35" xr:uid="{78FE8970-8E4E-4B20-B6AE-4A58E2B7830C}">
      <formula1>"選択して下さい,１．オプトイン,２．オプトアウト, ３．両方, ×"</formula1>
    </dataValidation>
    <dataValidation type="list" allowBlank="1" showInputMessage="1" showErrorMessage="1" sqref="K94 K33:K34" xr:uid="{46453B42-77D2-47DD-A78D-36BE837AB978}">
      <formula1>"　,１．NICT,２．NICT以外"</formula1>
    </dataValidation>
    <dataValidation type="list" allowBlank="1" showInputMessage="1" showErrorMessage="1" sqref="K41" xr:uid="{69EC144E-7C17-4CA7-9ADA-FD4006A69195}">
      <formula1>"選択して下さい　,１．国内のみ,２．海外も含む（・・・）"</formula1>
    </dataValidation>
    <dataValidation type="list" allowBlank="1" showInputMessage="1" showErrorMessage="1" sqref="K91 K95 K76 K71 K87:K88" xr:uid="{43158029-A9AE-4AA8-A9B9-AF273CF9C688}">
      <formula1>"　,○,×"</formula1>
    </dataValidation>
    <dataValidation imeMode="halfAlpha" allowBlank="1" showInputMessage="1" showErrorMessage="1" sqref="E20:K20" xr:uid="{803B18BF-1F8D-4EAD-97C3-3CEFC03BCA60}"/>
    <dataValidation type="list" allowBlank="1" showInputMessage="1" showErrorMessage="1" sqref="D15" xr:uid="{8D43F8CC-385F-4C08-89C3-4134861474C2}">
      <formula1>$B$101:$B$104</formula1>
    </dataValidation>
    <dataValidation allowBlank="1" showDropDown="1" sqref="E15:K15" xr:uid="{05DEF94E-A12B-4999-A332-7CF786724837}"/>
    <dataValidation allowBlank="1" showDropDown="1" showInputMessage="1" showErrorMessage="1" sqref="F50 E27 E86:K86 E26:F26 F52:F53" xr:uid="{76A0B83E-CA05-4986-A263-80A1CFF79171}"/>
    <dataValidation type="list" allowBlank="1" showInputMessage="1" showErrorMessage="1" sqref="D14:K14" xr:uid="{4FEF0080-7E28-49E9-8917-8C542764471D}">
      <formula1>$B$101:$B$106</formula1>
    </dataValidation>
    <dataValidation type="list" allowBlank="1" showInputMessage="1" showErrorMessage="1" sqref="K32" xr:uid="{EDBF921B-DA75-415B-92DF-EE6F67118307}">
      <formula1>"選択してください　,◯,×"</formula1>
    </dataValidation>
    <dataValidation type="list" allowBlank="1" showInputMessage="1" showErrorMessage="1" sqref="F36" xr:uid="{C7F9ABDC-1851-4E5D-B007-E4D9F9317DB7}">
      <formula1>"選択してください,書面,Web,アプリ,その他"</formula1>
    </dataValidation>
    <dataValidation type="list" allowBlank="1" showInputMessage="1" showErrorMessage="1" sqref="K46 K65 K83 K79:K81 K69:K70" xr:uid="{EC871104-070D-47CA-9547-3A2D8830C687}">
      <formula1>"選択して下さい,○,×"</formula1>
    </dataValidation>
    <dataValidation type="list" allowBlank="1" showInputMessage="1" showErrorMessage="1" sqref="K54" xr:uid="{BDB0A24C-58F5-4741-924A-760275BBCD76}">
      <formula1>"選択して下さい　,1．移送あり,2．移送なし"</formula1>
    </dataValidation>
    <dataValidation type="list" allowBlank="1" showInputMessage="1" showErrorMessage="1" sqref="K85 K66:K67" xr:uid="{56FB0774-0F1D-4856-884F-73B925EB0579}">
      <formula1>"選択して下さい　,○,×"</formula1>
    </dataValidation>
    <dataValidation type="list" allowBlank="1" showInputMessage="1" showErrorMessage="1" sqref="K49" xr:uid="{D86FEC22-7FA8-4ABF-976A-42FB39AE5104}">
      <formula1>"選択して下さい,１．移送しない,２．担保しながら移送する,×（担保せずに移送する）"</formula1>
    </dataValidation>
    <dataValidation type="list" allowBlank="1" showInputMessage="1" showErrorMessage="1" sqref="K73" xr:uid="{936066C2-30D1-4E74-B558-98C33069C3DC}">
      <formula1>"選択して下さい,１．公開・提供の予定あり,２．公開・提供の予定なし,３．未定だが公開の可能性がある"</formula1>
    </dataValidation>
    <dataValidation type="list" allowBlank="1" showInputMessage="1" showErrorMessage="1" sqref="K75" xr:uid="{FB98034C-8A45-43EC-A004-A86038D955D7}">
      <formula1>"選択して下さい　,〇,×"</formula1>
    </dataValidation>
    <dataValidation type="list" allowBlank="1" showInputMessage="1" showErrorMessage="1" sqref="B3:F3" xr:uid="{87C1A791-CE16-42DA-ABA0-6E428ACA1E41}">
      <formula1>"研究のステージを選択してください,研究計画中(委員会にて様式1で審議する段階。プロセス1),研究実施前(委員会にて様式2で審議する段階。プロセス3)"</formula1>
    </dataValidation>
    <dataValidation type="list" allowBlank="1" showInputMessage="1" showErrorMessage="1" sqref="K38" xr:uid="{CF3374E2-50F0-4B4A-9D49-E3C8BF9D95B3}">
      <formula1>"選択して下さい,１．未成年から取得しない,２．保護者の同意を取得,×（保護者の同意を取得しない）"</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29"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4D4AC-129A-4827-93B0-9002FDCD9005}">
  <sheetPr codeName="Sheet3">
    <tabColor theme="6" tint="0.39997558519241921"/>
    <pageSetUpPr fitToPage="1"/>
  </sheetPr>
  <dimension ref="A1:AQ171"/>
  <sheetViews>
    <sheetView zoomScale="80" zoomScaleNormal="80" zoomScaleSheetLayoutView="50" zoomScalePageLayoutView="90" workbookViewId="0">
      <selection activeCell="A5" sqref="A5:XFD8"/>
    </sheetView>
  </sheetViews>
  <sheetFormatPr defaultColWidth="9" defaultRowHeight="16.5"/>
  <cols>
    <col min="1" max="1" width="2.36328125" style="2" customWidth="1"/>
    <col min="2" max="2" width="8.26953125" style="2" customWidth="1"/>
    <col min="3" max="3" width="17.453125" style="2" customWidth="1"/>
    <col min="4" max="4" width="19" style="2" customWidth="1"/>
    <col min="5" max="10" width="16.90625" style="2" customWidth="1"/>
    <col min="11" max="11" width="14" style="2" customWidth="1"/>
    <col min="12" max="12" width="6.36328125" style="34" customWidth="1"/>
    <col min="13" max="18" width="9.36328125" style="2" customWidth="1"/>
    <col min="19" max="20" width="6.453125" style="2" customWidth="1"/>
    <col min="21" max="25" width="2.6328125" style="2" customWidth="1"/>
    <col min="26" max="16384" width="9" style="2"/>
  </cols>
  <sheetData>
    <row r="1" spans="1:31" ht="16.149999999999999" customHeight="1">
      <c r="B1" s="32" t="str">
        <f>IF(nYoushiki=1,"様式1",IF(nYoushiki=2,"様式2",""))</f>
        <v>様式1</v>
      </c>
      <c r="D1" s="333" t="s">
        <v>169</v>
      </c>
      <c r="E1" s="333"/>
      <c r="F1" s="333"/>
      <c r="G1" s="333"/>
      <c r="H1" s="333"/>
      <c r="I1" s="333"/>
      <c r="J1" s="2" t="s">
        <v>203</v>
      </c>
    </row>
    <row r="2" spans="1:31" ht="16.149999999999999" customHeight="1">
      <c r="D2" s="333"/>
      <c r="E2" s="333"/>
      <c r="F2" s="333"/>
      <c r="G2" s="333"/>
      <c r="H2" s="333"/>
      <c r="I2" s="333"/>
    </row>
    <row r="3" spans="1:31">
      <c r="B3" s="334" t="s">
        <v>176</v>
      </c>
      <c r="C3" s="334"/>
      <c r="D3" s="334"/>
      <c r="E3" s="334"/>
      <c r="F3" s="334"/>
    </row>
    <row r="4" spans="1:31">
      <c r="K4" s="9"/>
    </row>
    <row r="5" spans="1:31" ht="17.25" hidden="1" customHeight="1">
      <c r="B5" s="335" t="str">
        <f>IF(nKenShu=5,"NICT 受付・確認","確認・承認")</f>
        <v>確認・承認</v>
      </c>
      <c r="C5" s="335"/>
      <c r="D5" s="335"/>
      <c r="E5" s="336" t="str">
        <f>IF(nKenShu=5,"研究所長等","取扱責任者
(研究所長等)")</f>
        <v>取扱責任者
(研究所長等)</v>
      </c>
      <c r="F5" s="58" t="s">
        <v>26</v>
      </c>
      <c r="G5" s="337" t="str">
        <f>IF(D14="委託研究（革新的情報通信技術研究開発委託研究）","","〇〇　〇〇 ")</f>
        <v/>
      </c>
      <c r="H5" s="337"/>
      <c r="I5" s="337"/>
      <c r="J5" s="337"/>
      <c r="K5" s="337"/>
      <c r="L5" s="60" t="s">
        <v>25</v>
      </c>
      <c r="M5" s="324" t="str">
        <f>IF(nKenShu=2,"記載は不要です",IF(nKenShu=5,"NICTにて記載します","様式提出ごとに確認・承認が必要です"))</f>
        <v>記載は不要です</v>
      </c>
      <c r="N5" s="324"/>
      <c r="O5" s="324"/>
      <c r="P5" s="324"/>
      <c r="Q5" s="324"/>
      <c r="R5" s="324"/>
      <c r="S5" s="324"/>
      <c r="T5" s="324"/>
    </row>
    <row r="6" spans="1:31" hidden="1">
      <c r="B6" s="335"/>
      <c r="C6" s="335"/>
      <c r="D6" s="335"/>
      <c r="E6" s="337"/>
      <c r="F6" s="18" t="s">
        <v>16</v>
      </c>
      <c r="G6" s="325" t="str">
        <f>IF(D14="委託研究（革新的情報通信技術研究開発委託研究）","","〇〇〇〇年〇〇月〇〇日")</f>
        <v/>
      </c>
      <c r="H6" s="325"/>
      <c r="I6" s="325"/>
      <c r="J6" s="325"/>
      <c r="K6" s="325"/>
      <c r="L6" s="60" t="s">
        <v>25</v>
      </c>
      <c r="M6" s="324" t="str">
        <f>IF(nKenShu=2,"記載は不要です",IF(nKenShu=5,"NICTにて記載します","様式提出ごとに確認・承認が必要です"))</f>
        <v>記載は不要です</v>
      </c>
      <c r="N6" s="324"/>
      <c r="O6" s="324"/>
      <c r="P6" s="324"/>
      <c r="Q6" s="324"/>
      <c r="R6" s="324"/>
      <c r="S6" s="324"/>
      <c r="T6" s="324"/>
    </row>
    <row r="7" spans="1:31" hidden="1">
      <c r="B7" s="335"/>
      <c r="C7" s="335"/>
      <c r="D7" s="335"/>
      <c r="E7" s="336" t="str">
        <f>IF(nKenShu=5,"研究室長等","取扱管理者
（研究室長）")</f>
        <v>取扱管理者
（研究室長）</v>
      </c>
      <c r="F7" s="58" t="s">
        <v>26</v>
      </c>
      <c r="G7" s="338" t="str">
        <f>IF(D14="委託研究（革新的情報通信技術研究開発委託研究）","","〇〇　〇〇 ")</f>
        <v/>
      </c>
      <c r="H7" s="338"/>
      <c r="I7" s="338"/>
      <c r="J7" s="338"/>
      <c r="K7" s="338"/>
      <c r="L7" s="60" t="s">
        <v>25</v>
      </c>
      <c r="M7" s="324" t="str">
        <f>IF(nKenShu=2,"記載は不要です",IF(nKenShu=5,"NICTにて記載します","様式提出ごとに確認・承認が必要です"))</f>
        <v>記載は不要です</v>
      </c>
      <c r="N7" s="324"/>
      <c r="O7" s="324"/>
      <c r="P7" s="324"/>
      <c r="Q7" s="324"/>
      <c r="R7" s="324"/>
      <c r="S7" s="324"/>
      <c r="T7" s="324"/>
    </row>
    <row r="8" spans="1:31" hidden="1">
      <c r="B8" s="335"/>
      <c r="C8" s="335"/>
      <c r="D8" s="335"/>
      <c r="E8" s="337"/>
      <c r="F8" s="18" t="s">
        <v>16</v>
      </c>
      <c r="G8" s="325" t="str">
        <f>IF(D14="委託研究（革新的情報通信技術研究開発委託研究）","","〇〇〇〇年〇〇月〇〇日 ")</f>
        <v/>
      </c>
      <c r="H8" s="325"/>
      <c r="I8" s="325"/>
      <c r="J8" s="325"/>
      <c r="K8" s="325"/>
      <c r="L8" s="60" t="s">
        <v>25</v>
      </c>
      <c r="M8" s="324" t="str">
        <f>IF(nKenShu=2,"記載は不要です",IF(nKenShu=5,"NICTにて記載します","様式提出ごとに確認・承認が必要です"))</f>
        <v>記載は不要です</v>
      </c>
      <c r="N8" s="324"/>
      <c r="O8" s="324"/>
      <c r="P8" s="324"/>
      <c r="Q8" s="324"/>
      <c r="R8" s="324"/>
      <c r="S8" s="324"/>
      <c r="T8" s="324"/>
      <c r="AE8" s="16"/>
    </row>
    <row r="9" spans="1:31" ht="36.75" customHeight="1">
      <c r="A9" s="16"/>
      <c r="B9" s="326" t="s">
        <v>137</v>
      </c>
      <c r="C9" s="150"/>
      <c r="D9" s="151"/>
      <c r="E9" s="327"/>
      <c r="F9" s="328"/>
      <c r="G9" s="328"/>
      <c r="H9" s="328"/>
      <c r="I9" s="328"/>
      <c r="J9" s="328"/>
      <c r="K9" s="329"/>
      <c r="L9" s="60" t="str">
        <f>IF(nYoushiki=1,"&lt;--",IF(nYoushiki=2,"&lt;--",IF(nKenShu=5,"&lt;--","")))</f>
        <v>&lt;--</v>
      </c>
      <c r="M9" s="215" t="str">
        <f>IF(nYoushiki=1,"
記載は不要です",IF(nYoushiki=2,comtKenKaiKadaiId0,""))</f>
        <v xml:space="preserve">
記載は不要です</v>
      </c>
      <c r="N9" s="215"/>
      <c r="O9" s="215"/>
      <c r="P9" s="215"/>
      <c r="Q9" s="215"/>
      <c r="R9" s="215"/>
      <c r="S9" s="215"/>
      <c r="T9" s="215"/>
      <c r="U9" s="1"/>
      <c r="V9" s="1"/>
      <c r="W9" s="1"/>
      <c r="X9" s="1"/>
      <c r="Y9" s="1"/>
      <c r="Z9" s="1"/>
      <c r="AA9" s="1"/>
    </row>
    <row r="10" spans="1:31" ht="53.25" customHeight="1">
      <c r="B10" s="330" t="s">
        <v>23</v>
      </c>
      <c r="C10" s="331"/>
      <c r="D10" s="332"/>
      <c r="E10" s="332"/>
      <c r="F10" s="332"/>
      <c r="G10" s="332"/>
      <c r="H10" s="332"/>
      <c r="I10" s="332"/>
      <c r="J10" s="332"/>
      <c r="K10" s="332"/>
      <c r="L10" s="38"/>
      <c r="M10" s="215"/>
      <c r="N10" s="215"/>
      <c r="O10" s="215"/>
      <c r="P10" s="215"/>
      <c r="Q10" s="215"/>
      <c r="R10" s="215"/>
      <c r="S10" s="215"/>
      <c r="T10" s="215"/>
      <c r="U10" s="1"/>
      <c r="V10" s="1"/>
      <c r="W10" s="1"/>
      <c r="X10" s="1"/>
      <c r="Y10" s="1"/>
      <c r="Z10" s="1"/>
      <c r="AA10" s="1"/>
      <c r="AB10" s="31"/>
    </row>
    <row r="11" spans="1:31" ht="24" customHeight="1">
      <c r="B11" s="313" t="s">
        <v>17</v>
      </c>
      <c r="C11" s="313"/>
      <c r="D11" s="314"/>
      <c r="E11" s="315">
        <v>43863</v>
      </c>
      <c r="F11" s="316"/>
      <c r="G11" s="316"/>
      <c r="H11" s="317">
        <f t="shared" ref="H11" si="0">$E$11</f>
        <v>43863</v>
      </c>
      <c r="I11" s="318"/>
      <c r="J11" s="318"/>
      <c r="K11" s="319"/>
      <c r="L11" s="60" t="s">
        <v>25</v>
      </c>
      <c r="M11" s="94" t="s">
        <v>91</v>
      </c>
      <c r="N11" s="94"/>
      <c r="O11" s="94"/>
      <c r="P11" s="94"/>
      <c r="Q11" s="94"/>
      <c r="R11" s="94"/>
      <c r="S11" s="94"/>
      <c r="T11" s="94"/>
      <c r="U11" s="1"/>
      <c r="V11" s="1"/>
      <c r="W11" s="1"/>
      <c r="X11" s="1"/>
      <c r="Y11" s="1"/>
      <c r="Z11" s="1"/>
      <c r="AA11" s="1"/>
    </row>
    <row r="12" spans="1:31" ht="27.75" customHeight="1" thickBot="1">
      <c r="A12" s="16"/>
      <c r="L12" s="39"/>
      <c r="M12" s="29"/>
      <c r="N12" s="29"/>
      <c r="O12" s="29"/>
      <c r="P12" s="29"/>
      <c r="Q12" s="29"/>
      <c r="R12" s="29"/>
      <c r="S12" s="29"/>
      <c r="T12" s="29"/>
      <c r="U12" s="1"/>
      <c r="V12" s="1"/>
      <c r="W12" s="1"/>
      <c r="X12" s="1"/>
      <c r="Y12" s="1"/>
      <c r="Z12" s="1"/>
      <c r="AA12" s="1"/>
    </row>
    <row r="13" spans="1:31" ht="56.25" customHeight="1" thickBot="1">
      <c r="B13" s="28"/>
      <c r="C13" s="320" t="str">
        <f>IF(nKenShu=5,"研究プロジェクトテーマ名","研究開発課題名")</f>
        <v>研究開発課題名</v>
      </c>
      <c r="D13" s="150"/>
      <c r="E13" s="339" t="s">
        <v>168</v>
      </c>
      <c r="F13" s="340"/>
      <c r="G13" s="340"/>
      <c r="H13" s="340"/>
      <c r="I13" s="340"/>
      <c r="J13" s="340"/>
      <c r="K13" s="341"/>
      <c r="L13" s="43" t="str">
        <f>IF(nKenShu=2,IF(nYoushiki=1,"&lt;--",IF(nYoushiki=2,"&lt;--","")),IF(nKenShu=5,IF(nYoushiki=1,"&lt;--",IF(nYoushiki=2,"&lt;--","")),IF(nYoushiki=2,"&lt;--","")))</f>
        <v>&lt;--</v>
      </c>
      <c r="M13" s="284" t="str">
        <f>IF(nKenShu=2,IF(nYoushiki=1,comtKenKaiKadaiMei0,IF(nYoushiki=2,comtKenKaiKadaiMei1,"")),IF(nKenShu=5,IF(nYoushiki=1,comtKenKaiKadaiMei3,IF(nYoushiki=2,comtKenKaiKadaiMei4,"")),IF(nYoushiki=2,comtKenKaiKadaiMei2,"")))</f>
        <v>課題名、課題番号または個別課題番号、提案課題を記載ください。
　　　・課題名：＊＊＊ネットワーク基盤の研究開発
　　　・課題番号または個別課題番号：195／195A
　　　・提案課題：＊＊＊の研究開発</v>
      </c>
      <c r="N13" s="284"/>
      <c r="O13" s="284"/>
      <c r="P13" s="284"/>
      <c r="Q13" s="284"/>
      <c r="R13" s="284"/>
      <c r="S13" s="284"/>
      <c r="T13" s="284"/>
      <c r="U13" s="1"/>
      <c r="V13" s="1"/>
      <c r="W13" s="1"/>
      <c r="X13" s="1"/>
      <c r="Y13" s="1"/>
      <c r="Z13" s="1"/>
    </row>
    <row r="14" spans="1:31" ht="34.15" customHeight="1">
      <c r="B14" s="10" t="s">
        <v>30</v>
      </c>
      <c r="C14" s="21"/>
      <c r="D14" s="294" t="s">
        <v>206</v>
      </c>
      <c r="E14" s="295"/>
      <c r="F14" s="295"/>
      <c r="G14" s="295"/>
      <c r="H14" s="295"/>
      <c r="I14" s="295"/>
      <c r="J14" s="295"/>
      <c r="K14" s="296"/>
      <c r="L14" s="38"/>
      <c r="M14" s="30"/>
      <c r="N14" s="30"/>
      <c r="O14" s="30"/>
      <c r="P14" s="30"/>
      <c r="Q14" s="30"/>
      <c r="R14" s="30"/>
      <c r="S14" s="30"/>
      <c r="T14" s="30"/>
      <c r="U14" s="1"/>
      <c r="V14" s="1"/>
      <c r="W14" s="1"/>
      <c r="X14" s="1"/>
      <c r="Y14" s="1"/>
      <c r="Z14" s="1"/>
    </row>
    <row r="15" spans="1:31" ht="27" customHeight="1">
      <c r="B15" s="297" t="str">
        <f>IF(nKenShu=0,"",IF(nKenShu=1,"",IF(nKenShu=2,IF(nYoushiki=1,"提案者","受託者"),IF(nKenShu=3,"受託元",IF(nKenShu=4,"共同研究先","テストベッド利用機関")))))</f>
        <v>提案者</v>
      </c>
      <c r="C15" s="298"/>
      <c r="D15" s="299"/>
      <c r="E15" s="300" t="s">
        <v>173</v>
      </c>
      <c r="F15" s="301"/>
      <c r="G15" s="301"/>
      <c r="H15" s="301"/>
      <c r="I15" s="301"/>
      <c r="J15" s="301"/>
      <c r="K15" s="302"/>
      <c r="L15" s="60" t="str">
        <f>IF(nKenShu=1,"&lt;--"," ")</f>
        <v xml:space="preserve"> </v>
      </c>
      <c r="M15" s="215" t="str">
        <f>IF(nKenShu=1,"記載は不要です"," ")</f>
        <v xml:space="preserve"> </v>
      </c>
      <c r="N15" s="215"/>
      <c r="O15" s="215"/>
      <c r="P15" s="215"/>
      <c r="Q15" s="215"/>
      <c r="R15" s="215"/>
      <c r="S15" s="215"/>
      <c r="T15" s="215"/>
      <c r="U15" s="1"/>
      <c r="V15" s="1"/>
      <c r="W15" s="1"/>
      <c r="X15" s="1"/>
      <c r="Y15" s="1"/>
      <c r="Z15" s="1"/>
    </row>
    <row r="16" spans="1:31" ht="24" customHeight="1">
      <c r="B16" s="303" t="s">
        <v>18</v>
      </c>
      <c r="C16" s="304"/>
      <c r="D16" s="305"/>
      <c r="E16" s="8" t="s">
        <v>2</v>
      </c>
      <c r="F16" s="306" t="s">
        <v>197</v>
      </c>
      <c r="G16" s="307"/>
      <c r="H16" s="308" t="str">
        <f>F16</f>
        <v>委託研究契約日</v>
      </c>
      <c r="I16" s="308"/>
      <c r="J16" s="308"/>
      <c r="K16" s="309"/>
      <c r="L16" s="310" t="str">
        <f>IF(nKenShu=2,IF(nYoushiki=1,"&lt;--",IF(nYoushiki=2,"&lt;--","")),IF(nKenShu=5,"&lt;--",""))</f>
        <v>&lt;--</v>
      </c>
      <c r="M16" s="312" t="str">
        <f>IF(nKenShu=2,IF(nYoushiki=1,comtKenKaiKikan0,IF(nYoushiki=2,comtKenKaiKikan1,"")),IF(nKenShu=5,comtKenKaiKikan2,""))</f>
        <v>開始には文字列で「委託研究契約日」、終了（予定）には研究終了を予定している日にちを西暦で記入してください。和歴は自動入力されま
す。</v>
      </c>
      <c r="N16" s="312"/>
      <c r="O16" s="312"/>
      <c r="P16" s="312"/>
      <c r="Q16" s="312"/>
      <c r="R16" s="312"/>
      <c r="S16" s="312"/>
      <c r="T16" s="312"/>
    </row>
    <row r="17" spans="1:22" ht="24" customHeight="1">
      <c r="B17" s="297"/>
      <c r="C17" s="298"/>
      <c r="D17" s="299"/>
      <c r="E17" s="8" t="s">
        <v>4</v>
      </c>
      <c r="F17" s="306">
        <v>44651</v>
      </c>
      <c r="G17" s="307"/>
      <c r="H17" s="280">
        <f>F17</f>
        <v>44651</v>
      </c>
      <c r="I17" s="280"/>
      <c r="J17" s="280"/>
      <c r="K17" s="281"/>
      <c r="L17" s="311"/>
      <c r="M17" s="312"/>
      <c r="N17" s="312"/>
      <c r="O17" s="312"/>
      <c r="P17" s="312"/>
      <c r="Q17" s="312"/>
      <c r="R17" s="312"/>
      <c r="S17" s="312"/>
      <c r="T17" s="312"/>
    </row>
    <row r="18" spans="1:22" ht="51" customHeight="1">
      <c r="B18" s="282" t="s">
        <v>103</v>
      </c>
      <c r="C18" s="212"/>
      <c r="D18" s="59" t="s">
        <v>1</v>
      </c>
      <c r="E18" s="194" t="s">
        <v>172</v>
      </c>
      <c r="F18" s="195"/>
      <c r="G18" s="195"/>
      <c r="H18" s="195"/>
      <c r="I18" s="195"/>
      <c r="J18" s="195"/>
      <c r="K18" s="196"/>
      <c r="L18" s="60" t="str">
        <f>IF(nKenShu=2,"",IF(nKenShu=3, "&lt;--",IF(nKenShu=5, "&lt;--","")))</f>
        <v/>
      </c>
      <c r="M18" s="287" t="str">
        <f>IF(nKenShu=2,comtToriTantou0,IF(nKenShu=3, comtToriTantou1,IF(nKenShu=5, comtToriTantou2,"")))</f>
        <v>　</v>
      </c>
      <c r="N18" s="287"/>
      <c r="O18" s="287"/>
      <c r="P18" s="287"/>
      <c r="Q18" s="287"/>
      <c r="R18" s="287"/>
      <c r="S18" s="287"/>
      <c r="T18" s="287"/>
    </row>
    <row r="19" spans="1:22" ht="24" customHeight="1">
      <c r="B19" s="283"/>
      <c r="C19" s="284"/>
      <c r="D19" s="59" t="s">
        <v>0</v>
      </c>
      <c r="E19" s="288" t="s">
        <v>146</v>
      </c>
      <c r="F19" s="289"/>
      <c r="G19" s="289"/>
      <c r="H19" s="289"/>
      <c r="I19" s="289"/>
      <c r="J19" s="289"/>
      <c r="K19" s="290"/>
      <c r="L19" s="61"/>
      <c r="M19" s="29"/>
      <c r="N19" s="29"/>
      <c r="O19" s="29"/>
      <c r="P19" s="29"/>
      <c r="Q19" s="29"/>
      <c r="R19" s="29"/>
      <c r="S19" s="29"/>
      <c r="T19" s="29"/>
    </row>
    <row r="20" spans="1:22" ht="24" customHeight="1">
      <c r="B20" s="285"/>
      <c r="C20" s="286"/>
      <c r="D20" s="59" t="s">
        <v>3</v>
      </c>
      <c r="E20" s="291" t="s">
        <v>165</v>
      </c>
      <c r="F20" s="292"/>
      <c r="G20" s="292"/>
      <c r="H20" s="292"/>
      <c r="I20" s="292"/>
      <c r="J20" s="292"/>
      <c r="K20" s="293"/>
      <c r="L20" s="60"/>
      <c r="M20" s="63"/>
      <c r="N20" s="63"/>
      <c r="O20" s="63"/>
      <c r="P20" s="63"/>
      <c r="Q20" s="63"/>
      <c r="R20" s="63"/>
      <c r="S20" s="63"/>
      <c r="T20" s="63"/>
    </row>
    <row r="21" spans="1:22" ht="90.75" customHeight="1">
      <c r="B21" s="264" t="s">
        <v>192</v>
      </c>
      <c r="C21" s="131"/>
      <c r="D21" s="268" t="s">
        <v>89</v>
      </c>
      <c r="E21" s="270" t="s">
        <v>185</v>
      </c>
      <c r="F21" s="271"/>
      <c r="G21" s="271"/>
      <c r="H21" s="271"/>
      <c r="I21" s="271"/>
      <c r="J21" s="271"/>
      <c r="K21" s="272"/>
      <c r="L21" s="60"/>
      <c r="M21" s="63"/>
      <c r="N21" s="63"/>
      <c r="O21" s="63"/>
      <c r="P21" s="63"/>
      <c r="Q21" s="63"/>
      <c r="R21" s="63"/>
      <c r="S21" s="63"/>
      <c r="T21" s="63"/>
    </row>
    <row r="22" spans="1:22" ht="156" customHeight="1">
      <c r="B22" s="265"/>
      <c r="C22" s="133"/>
      <c r="D22" s="269"/>
      <c r="E22" s="273"/>
      <c r="F22" s="274"/>
      <c r="G22" s="274"/>
      <c r="H22" s="274"/>
      <c r="I22" s="274"/>
      <c r="J22" s="274"/>
      <c r="K22" s="275"/>
      <c r="L22" s="44" t="str">
        <f>IF(nKenShu=2,"&lt;--",IF(nKenShu=5,"&lt;--",""))</f>
        <v>&lt;--</v>
      </c>
      <c r="M22" s="276" t="str">
        <f>IF(nKenShu=2,comtKenMokuteki0,IF(nKenShu=5,comtKenMokuteki1,""))</f>
        <v>委託研究計画書における研究概要文を流用いただいても結構です。</v>
      </c>
      <c r="N22" s="276"/>
      <c r="O22" s="276"/>
      <c r="P22" s="276"/>
      <c r="Q22" s="276"/>
      <c r="R22" s="276"/>
      <c r="S22" s="276"/>
      <c r="T22" s="276"/>
    </row>
    <row r="23" spans="1:22" ht="178.5" customHeight="1">
      <c r="B23" s="266"/>
      <c r="C23" s="267"/>
      <c r="D23" s="69" t="s">
        <v>118</v>
      </c>
      <c r="E23" s="277" t="s">
        <v>186</v>
      </c>
      <c r="F23" s="278"/>
      <c r="G23" s="278"/>
      <c r="H23" s="278"/>
      <c r="I23" s="278"/>
      <c r="J23" s="278"/>
      <c r="K23" s="279"/>
      <c r="L23" s="60" t="s">
        <v>25</v>
      </c>
      <c r="M23" s="96" t="str">
        <f>comtPdToriMokuteki0</f>
        <v>上記概要（目的、計画、方法）の中で、パーソナルデータを取り扱うことで、研究全体の中で、どのような成果が期待できるか、パーソナルデータを取り扱う目的と必要性を、できる限り具体的に記載ください。</v>
      </c>
      <c r="N23" s="96"/>
      <c r="O23" s="96"/>
      <c r="P23" s="96"/>
      <c r="Q23" s="96"/>
      <c r="R23" s="96"/>
      <c r="S23" s="96"/>
      <c r="T23" s="96"/>
    </row>
    <row r="24" spans="1:22" s="4" customFormat="1" ht="27" customHeight="1" thickBot="1">
      <c r="A24" s="3"/>
      <c r="B24" s="17"/>
      <c r="C24" s="17"/>
      <c r="D24" s="11"/>
      <c r="E24" s="12"/>
      <c r="F24" s="12"/>
      <c r="G24" s="12"/>
      <c r="H24" s="12"/>
      <c r="I24" s="12"/>
      <c r="J24" s="12"/>
      <c r="K24" s="12"/>
      <c r="L24" s="33"/>
    </row>
    <row r="25" spans="1:22" ht="56.25" customHeight="1" thickBot="1">
      <c r="B25" s="252" t="s">
        <v>13</v>
      </c>
      <c r="C25" s="253"/>
      <c r="D25" s="254"/>
      <c r="E25" s="255" t="s">
        <v>147</v>
      </c>
      <c r="F25" s="256"/>
      <c r="G25" s="256"/>
      <c r="H25" s="256"/>
      <c r="I25" s="256"/>
      <c r="J25" s="256"/>
      <c r="K25" s="257"/>
      <c r="L25" s="60" t="s">
        <v>27</v>
      </c>
      <c r="M25" s="96" t="s">
        <v>28</v>
      </c>
      <c r="N25" s="96"/>
      <c r="O25" s="96"/>
      <c r="P25" s="96"/>
      <c r="Q25" s="96"/>
      <c r="R25" s="96"/>
      <c r="S25" s="96"/>
      <c r="T25" s="96"/>
    </row>
    <row r="26" spans="1:22" s="4" customFormat="1" ht="79.900000000000006" customHeight="1">
      <c r="B26" s="258" t="s">
        <v>94</v>
      </c>
      <c r="C26" s="259"/>
      <c r="D26" s="260"/>
      <c r="E26" s="261" t="s">
        <v>148</v>
      </c>
      <c r="F26" s="261"/>
      <c r="G26" s="262" t="s">
        <v>41</v>
      </c>
      <c r="H26" s="262"/>
      <c r="I26" s="262"/>
      <c r="J26" s="262"/>
      <c r="K26" s="263"/>
      <c r="L26" s="33"/>
    </row>
    <row r="27" spans="1:22" s="4" customFormat="1" ht="137.25" customHeight="1">
      <c r="B27" s="234" t="s">
        <v>47</v>
      </c>
      <c r="C27" s="235"/>
      <c r="D27" s="236"/>
      <c r="E27" s="342" t="s">
        <v>187</v>
      </c>
      <c r="F27" s="343"/>
      <c r="G27" s="343"/>
      <c r="H27" s="343"/>
      <c r="I27" s="343"/>
      <c r="J27" s="343"/>
      <c r="K27" s="344"/>
      <c r="L27" s="60" t="s">
        <v>27</v>
      </c>
      <c r="M27" s="96" t="s">
        <v>48</v>
      </c>
      <c r="N27" s="96"/>
      <c r="O27" s="96"/>
      <c r="P27" s="96"/>
      <c r="Q27" s="96"/>
      <c r="R27" s="96"/>
      <c r="S27" s="96"/>
      <c r="T27" s="96"/>
    </row>
    <row r="28" spans="1:22" ht="126.75" customHeight="1">
      <c r="B28" s="240" t="s">
        <v>193</v>
      </c>
      <c r="C28" s="241"/>
      <c r="D28" s="242"/>
      <c r="E28" s="242"/>
      <c r="F28" s="242"/>
      <c r="G28" s="242"/>
      <c r="H28" s="242"/>
      <c r="I28" s="242"/>
      <c r="J28" s="242"/>
      <c r="K28" s="243"/>
      <c r="L28" s="60"/>
      <c r="M28" s="244" t="s">
        <v>194</v>
      </c>
      <c r="N28" s="245"/>
      <c r="O28" s="245"/>
      <c r="P28" s="245"/>
      <c r="Q28" s="245"/>
      <c r="R28" s="245"/>
      <c r="S28" s="245"/>
      <c r="T28" s="245"/>
    </row>
    <row r="29" spans="1:22" ht="27" customHeight="1">
      <c r="A29" s="16"/>
    </row>
    <row r="30" spans="1:22" ht="27" customHeight="1">
      <c r="B30" s="101" t="s">
        <v>5</v>
      </c>
      <c r="C30" s="246"/>
      <c r="D30" s="246"/>
      <c r="E30" s="246"/>
      <c r="F30" s="246"/>
      <c r="G30" s="246"/>
      <c r="H30" s="246"/>
      <c r="I30" s="246"/>
      <c r="J30" s="246"/>
      <c r="K30" s="247"/>
      <c r="L30" s="38"/>
      <c r="M30" s="248" t="str">
        <f>comtDataShutoku0</f>
        <v>本人から同意を取得する（○）か否（×）かを選択してください。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・取得するパーソナルデータ（加工、分析データを含む）の第３者提供を予定する場合、その旨の同意を取得してください。
　・否（×）の場合、備考欄に理由を記載してください。その際、利用目的や処理内容などについて本人に事前告知や通知をする方法と内容を、できるだけ具体的に記載してください。</v>
      </c>
      <c r="N30" s="248"/>
      <c r="O30" s="248"/>
      <c r="P30" s="248"/>
      <c r="Q30" s="248"/>
      <c r="R30" s="248"/>
      <c r="S30" s="248"/>
      <c r="T30" s="248"/>
      <c r="U30" s="65"/>
      <c r="V30" s="66"/>
    </row>
    <row r="31" spans="1:22" ht="57" customHeight="1">
      <c r="B31" s="104" t="s">
        <v>120</v>
      </c>
      <c r="C31" s="105"/>
      <c r="D31" s="104"/>
      <c r="E31" s="104"/>
      <c r="F31" s="104"/>
      <c r="G31" s="104"/>
      <c r="H31" s="104"/>
      <c r="I31" s="104"/>
      <c r="J31" s="104"/>
      <c r="K31" s="22" t="s">
        <v>149</v>
      </c>
      <c r="M31" s="248"/>
      <c r="N31" s="248"/>
      <c r="O31" s="248"/>
      <c r="P31" s="248"/>
      <c r="Q31" s="248"/>
      <c r="R31" s="248"/>
      <c r="S31" s="248"/>
      <c r="T31" s="248"/>
      <c r="U31" s="65"/>
      <c r="V31" s="66"/>
    </row>
    <row r="32" spans="1:22" ht="61.9" customHeight="1">
      <c r="B32" s="167" t="str">
        <f>IF(K31="１．本研究でデータを取得する","記載してください",IF(K31="２．既にあるデータを活用するのみで新たな取得はしない","記載は不要です",""))</f>
        <v>記載してください</v>
      </c>
      <c r="C32" s="168"/>
      <c r="D32" s="249" t="s">
        <v>72</v>
      </c>
      <c r="E32" s="82"/>
      <c r="F32" s="82"/>
      <c r="G32" s="82"/>
      <c r="H32" s="82"/>
      <c r="I32" s="82"/>
      <c r="J32" s="83"/>
      <c r="K32" s="22" t="s">
        <v>150</v>
      </c>
      <c r="L32" s="60" t="s">
        <v>27</v>
      </c>
      <c r="M32" s="248"/>
      <c r="N32" s="248"/>
      <c r="O32" s="248"/>
      <c r="P32" s="248"/>
      <c r="Q32" s="248"/>
      <c r="R32" s="248"/>
      <c r="S32" s="248"/>
      <c r="T32" s="248"/>
      <c r="U32" s="65"/>
      <c r="V32" s="66"/>
    </row>
    <row r="33" spans="1:25" ht="37.9" customHeight="1">
      <c r="B33" s="169"/>
      <c r="C33" s="170"/>
      <c r="D33" s="108" t="s">
        <v>80</v>
      </c>
      <c r="E33" s="250"/>
      <c r="F33" s="173" t="s">
        <v>188</v>
      </c>
      <c r="G33" s="188"/>
      <c r="H33" s="188"/>
      <c r="I33" s="188"/>
      <c r="J33" s="188"/>
      <c r="K33" s="189"/>
      <c r="L33" s="60" t="s">
        <v>27</v>
      </c>
      <c r="M33" s="251" t="s">
        <v>79</v>
      </c>
      <c r="N33" s="251"/>
      <c r="O33" s="251"/>
      <c r="P33" s="251"/>
      <c r="Q33" s="251"/>
      <c r="R33" s="251"/>
      <c r="S33" s="251"/>
      <c r="T33" s="251"/>
      <c r="U33" s="65"/>
      <c r="V33" s="66"/>
    </row>
    <row r="34" spans="1:25" ht="45.65" customHeight="1">
      <c r="B34" s="106" t="s">
        <v>78</v>
      </c>
      <c r="C34" s="107"/>
      <c r="D34" s="108" t="s">
        <v>127</v>
      </c>
      <c r="E34" s="109"/>
      <c r="F34" s="173" t="s">
        <v>178</v>
      </c>
      <c r="G34" s="188"/>
      <c r="H34" s="188"/>
      <c r="I34" s="188"/>
      <c r="J34" s="188"/>
      <c r="K34" s="189"/>
      <c r="L34" s="60" t="str">
        <f>IF(nKenShu=5,"&lt;--","&lt;--")</f>
        <v>&lt;--</v>
      </c>
      <c r="M34" s="214" t="str">
        <f>IF(nKenShu=5,comtDataShutokusha1,comtDataShutokusha0)</f>
        <v>・取得主体を全て記載ください。Ａ社が取得したものを共同研究先のB社に提供する場合はA社を、A社とB社が共同で取得する場合にはA社とB社を記載してください。既にあるデータの場合、そのデータを取得した機関を記載してください。
　　例1： NICT, A社, B社。　例2： NICT。
・C社（例えばNICT）がD社に業務委託してデータを取得する場合には、C社を記載して業務委託先も記載してください。
　　例3： C社（取得作業はC社からD社に業務委託する）。</v>
      </c>
      <c r="N34" s="214"/>
      <c r="O34" s="214"/>
      <c r="P34" s="214"/>
      <c r="Q34" s="214"/>
      <c r="R34" s="214"/>
      <c r="S34" s="214"/>
      <c r="T34" s="214"/>
      <c r="U34" s="65"/>
      <c r="V34" s="66"/>
    </row>
    <row r="35" spans="1:25" ht="36.75" customHeight="1">
      <c r="B35" s="104" t="s">
        <v>95</v>
      </c>
      <c r="C35" s="105"/>
      <c r="D35" s="104"/>
      <c r="E35" s="104"/>
      <c r="F35" s="104"/>
      <c r="G35" s="104"/>
      <c r="H35" s="104"/>
      <c r="I35" s="104"/>
      <c r="J35" s="104"/>
      <c r="K35" s="22" t="s">
        <v>170</v>
      </c>
      <c r="L35" s="60"/>
      <c r="M35" s="214"/>
      <c r="N35" s="214"/>
      <c r="O35" s="214"/>
      <c r="P35" s="214"/>
      <c r="Q35" s="214"/>
      <c r="R35" s="214"/>
      <c r="S35" s="214"/>
      <c r="T35" s="214"/>
      <c r="U35" s="65"/>
      <c r="V35" s="66"/>
    </row>
    <row r="36" spans="1:25" ht="36.75" customHeight="1">
      <c r="B36" s="167" t="str">
        <f>IF(K35="選択して下さい","",IF(OR(K35="１．オプトイン",K35="３．両方"),"記載してください","記載は不要です"))</f>
        <v>記載してください</v>
      </c>
      <c r="C36" s="168"/>
      <c r="D36" s="122" t="s">
        <v>56</v>
      </c>
      <c r="E36" s="121"/>
      <c r="F36" s="20" t="s">
        <v>73</v>
      </c>
      <c r="G36" s="218" t="str">
        <f>IF(OR(F36="選択してください",F36="書面",F36="Web",F36="アプリ"),"","取得手段を記載して下さい")</f>
        <v/>
      </c>
      <c r="H36" s="219"/>
      <c r="I36" s="220"/>
      <c r="J36" s="221"/>
      <c r="K36" s="222"/>
      <c r="L36" s="35"/>
      <c r="M36" s="214"/>
      <c r="N36" s="214"/>
      <c r="O36" s="214"/>
      <c r="P36" s="214"/>
      <c r="Q36" s="214"/>
      <c r="R36" s="214"/>
      <c r="S36" s="214"/>
      <c r="T36" s="214"/>
      <c r="U36" s="65"/>
      <c r="V36" s="66"/>
    </row>
    <row r="37" spans="1:25" ht="59.65" customHeight="1">
      <c r="B37" s="180"/>
      <c r="C37" s="181"/>
      <c r="D37" s="81" t="s">
        <v>74</v>
      </c>
      <c r="E37" s="82"/>
      <c r="F37" s="82"/>
      <c r="G37" s="82"/>
      <c r="H37" s="82"/>
      <c r="I37" s="82"/>
      <c r="J37" s="83"/>
      <c r="K37" s="22" t="s">
        <v>151</v>
      </c>
      <c r="L37" s="37"/>
      <c r="M37" s="76"/>
      <c r="N37" s="76"/>
      <c r="O37" s="76"/>
      <c r="P37" s="76"/>
      <c r="Q37" s="76"/>
      <c r="R37" s="76"/>
      <c r="S37" s="76"/>
      <c r="T37" s="76"/>
      <c r="U37" s="77"/>
      <c r="V37" s="78"/>
    </row>
    <row r="38" spans="1:25" ht="63" customHeight="1">
      <c r="B38" s="169"/>
      <c r="C38" s="170"/>
      <c r="D38" s="81" t="s">
        <v>202</v>
      </c>
      <c r="E38" s="205"/>
      <c r="F38" s="205"/>
      <c r="G38" s="205"/>
      <c r="H38" s="205"/>
      <c r="I38" s="205"/>
      <c r="J38" s="206"/>
      <c r="K38" s="22" t="s">
        <v>201</v>
      </c>
      <c r="L38" s="37"/>
      <c r="M38" s="223" t="s">
        <v>96</v>
      </c>
      <c r="N38" s="223"/>
      <c r="O38" s="223"/>
      <c r="P38" s="223"/>
      <c r="Q38" s="223"/>
      <c r="R38" s="223"/>
      <c r="S38" s="223"/>
      <c r="T38" s="223"/>
      <c r="U38" s="65"/>
      <c r="V38" s="66"/>
    </row>
    <row r="39" spans="1:25" ht="36.75" customHeight="1">
      <c r="B39" s="167" t="str">
        <f>IF(K35="選択して下さい","",IF(OR(K35="２．オプトアウト",K35="３．両方"),"記載してください","記載は不要です"))</f>
        <v>記載してください</v>
      </c>
      <c r="C39" s="224"/>
      <c r="D39" s="122" t="s">
        <v>195</v>
      </c>
      <c r="E39" s="227"/>
      <c r="F39" s="110" t="s">
        <v>174</v>
      </c>
      <c r="G39" s="228"/>
      <c r="H39" s="228"/>
      <c r="I39" s="228"/>
      <c r="J39" s="228"/>
      <c r="K39" s="229"/>
      <c r="L39" s="60" t="s">
        <v>27</v>
      </c>
      <c r="M39" s="223"/>
      <c r="N39" s="223"/>
      <c r="O39" s="223"/>
      <c r="P39" s="223"/>
      <c r="Q39" s="223"/>
      <c r="R39" s="223"/>
      <c r="S39" s="223"/>
      <c r="T39" s="223"/>
      <c r="U39" s="65"/>
      <c r="V39" s="66"/>
    </row>
    <row r="40" spans="1:25" ht="36" customHeight="1">
      <c r="B40" s="225"/>
      <c r="C40" s="226"/>
      <c r="D40" s="230" t="s">
        <v>57</v>
      </c>
      <c r="E40" s="231"/>
      <c r="F40" s="231"/>
      <c r="G40" s="231"/>
      <c r="H40" s="231"/>
      <c r="I40" s="231"/>
      <c r="J40" s="232"/>
      <c r="K40" s="22" t="s">
        <v>151</v>
      </c>
      <c r="L40" s="37"/>
      <c r="M40" s="223"/>
      <c r="N40" s="223"/>
      <c r="O40" s="223"/>
      <c r="P40" s="223"/>
      <c r="Q40" s="223"/>
      <c r="R40" s="223"/>
      <c r="S40" s="223"/>
      <c r="T40" s="223"/>
      <c r="U40" s="65"/>
      <c r="V40" s="66"/>
    </row>
    <row r="41" spans="1:25" ht="27" customHeight="1">
      <c r="B41" s="86" t="str">
        <f>IF(K31="１．本研究でデータを取得する"," ",IF(K31="２．既にあるデータを活用するのみで新たな取得はしない","本項目は記載は不要です",""))</f>
        <v xml:space="preserve"> </v>
      </c>
      <c r="C41" s="87"/>
      <c r="D41" s="84" t="s">
        <v>167</v>
      </c>
      <c r="E41" s="84"/>
      <c r="F41" s="84"/>
      <c r="G41" s="84"/>
      <c r="H41" s="84"/>
      <c r="I41" s="84"/>
      <c r="J41" s="85"/>
      <c r="K41" s="22" t="s">
        <v>171</v>
      </c>
      <c r="M41" s="42" t="s">
        <v>40</v>
      </c>
      <c r="N41" s="42"/>
      <c r="O41" s="42"/>
      <c r="P41" s="42"/>
      <c r="Q41" s="42"/>
      <c r="R41" s="42"/>
      <c r="S41" s="42"/>
      <c r="T41" s="42"/>
      <c r="U41" s="66"/>
      <c r="V41" s="66"/>
    </row>
    <row r="42" spans="1:25" ht="27.75" customHeight="1">
      <c r="B42" s="106" t="str">
        <f>IF(K31="２．既にあるデータを活用するのみで新たな取得はしない","記載は不要です",IF(K41="１．国内のみ","記載してください",IF(K41="２．海外も含む（・・・）","記載してください","")))</f>
        <v>記載してください</v>
      </c>
      <c r="C42" s="107"/>
      <c r="D42" s="207" t="s">
        <v>81</v>
      </c>
      <c r="E42" s="208"/>
      <c r="F42" s="173" t="s">
        <v>179</v>
      </c>
      <c r="G42" s="174"/>
      <c r="H42" s="174"/>
      <c r="I42" s="174"/>
      <c r="J42" s="174"/>
      <c r="K42" s="175"/>
      <c r="L42" s="60" t="s">
        <v>27</v>
      </c>
      <c r="M42" s="215" t="s">
        <v>196</v>
      </c>
      <c r="N42" s="215"/>
      <c r="O42" s="215"/>
      <c r="P42" s="215"/>
      <c r="Q42" s="215"/>
      <c r="R42" s="215"/>
      <c r="S42" s="215"/>
      <c r="T42" s="215"/>
    </row>
    <row r="43" spans="1:25" ht="27.75" customHeight="1">
      <c r="B43" s="167" t="str">
        <f>IF(K31="２．既にあるデータを活用するのみで新たな取得はしない","記載は不要です",IF(K41="１．国内のみ","記載は不要です",IF(K41="２．海外も含む（・・・）","データ取得に関する項目。記載してください","")))</f>
        <v>データ取得に関する項目。記載してください</v>
      </c>
      <c r="C43" s="168"/>
      <c r="D43" s="207" t="s">
        <v>39</v>
      </c>
      <c r="E43" s="208"/>
      <c r="F43" s="173" t="s">
        <v>181</v>
      </c>
      <c r="G43" s="174"/>
      <c r="H43" s="174"/>
      <c r="I43" s="174"/>
      <c r="J43" s="174"/>
      <c r="K43" s="175"/>
      <c r="L43" s="60"/>
      <c r="M43" s="63"/>
    </row>
    <row r="44" spans="1:25" ht="27.75" customHeight="1">
      <c r="B44" s="180"/>
      <c r="C44" s="181"/>
      <c r="D44" s="187" t="s">
        <v>82</v>
      </c>
      <c r="E44" s="183"/>
      <c r="F44" s="184" t="s">
        <v>175</v>
      </c>
      <c r="G44" s="185"/>
      <c r="H44" s="185"/>
      <c r="I44" s="185"/>
      <c r="J44" s="185"/>
      <c r="K44" s="186"/>
      <c r="L44" s="60"/>
      <c r="M44" s="23"/>
    </row>
    <row r="45" spans="1:25" ht="27.75" customHeight="1">
      <c r="B45" s="180"/>
      <c r="C45" s="181"/>
      <c r="D45" s="182" t="s">
        <v>32</v>
      </c>
      <c r="E45" s="183"/>
      <c r="F45" s="184" t="s">
        <v>189</v>
      </c>
      <c r="G45" s="185"/>
      <c r="H45" s="185"/>
      <c r="I45" s="185"/>
      <c r="J45" s="185"/>
      <c r="K45" s="186"/>
      <c r="L45" s="60"/>
      <c r="S45" s="26"/>
    </row>
    <row r="46" spans="1:25" ht="27.75" customHeight="1">
      <c r="A46" s="16"/>
      <c r="B46" s="216"/>
      <c r="C46" s="217"/>
      <c r="D46" s="182" t="s">
        <v>51</v>
      </c>
      <c r="E46" s="233"/>
      <c r="F46" s="231"/>
      <c r="G46" s="231"/>
      <c r="H46" s="231"/>
      <c r="I46" s="231"/>
      <c r="J46" s="232"/>
      <c r="K46" s="22" t="s">
        <v>158</v>
      </c>
      <c r="L46" s="60"/>
      <c r="U46" s="66"/>
      <c r="V46" s="66"/>
    </row>
    <row r="47" spans="1:25" ht="27.75" customHeight="1">
      <c r="A47" s="16"/>
      <c r="B47" s="202"/>
      <c r="C47" s="202"/>
      <c r="D47" s="202"/>
      <c r="E47" s="202"/>
      <c r="F47" s="202"/>
      <c r="G47" s="202"/>
      <c r="H47" s="202"/>
      <c r="I47" s="202"/>
      <c r="J47" s="202"/>
      <c r="K47" s="202"/>
      <c r="L47" s="35"/>
      <c r="N47" s="63"/>
      <c r="O47" s="63"/>
      <c r="P47" s="63"/>
      <c r="Q47" s="63"/>
      <c r="R47" s="63"/>
      <c r="S47" s="63"/>
      <c r="T47" s="63"/>
      <c r="U47" s="66"/>
      <c r="V47" s="66"/>
    </row>
    <row r="48" spans="1:25" ht="26.25" customHeight="1">
      <c r="B48" s="203" t="s">
        <v>6</v>
      </c>
      <c r="C48" s="204" t="s">
        <v>6</v>
      </c>
      <c r="D48" s="204"/>
      <c r="E48" s="204"/>
      <c r="F48" s="204"/>
      <c r="G48" s="204"/>
      <c r="H48" s="204"/>
      <c r="I48" s="204"/>
      <c r="J48" s="204"/>
      <c r="K48" s="151"/>
      <c r="L48" s="40"/>
      <c r="M48" s="63"/>
      <c r="N48" s="23"/>
      <c r="O48" s="23"/>
      <c r="P48" s="23"/>
      <c r="Q48" s="23"/>
      <c r="R48" s="23"/>
      <c r="S48" s="23"/>
      <c r="T48" s="23"/>
      <c r="U48" s="66"/>
      <c r="V48" s="66"/>
      <c r="W48" s="4"/>
      <c r="X48" s="4"/>
      <c r="Y48" s="4"/>
    </row>
    <row r="49" spans="1:43" ht="60" customHeight="1">
      <c r="B49" s="106" t="s">
        <v>84</v>
      </c>
      <c r="C49" s="107"/>
      <c r="D49" s="81" t="s">
        <v>113</v>
      </c>
      <c r="E49" s="205"/>
      <c r="F49" s="205"/>
      <c r="G49" s="205"/>
      <c r="H49" s="205"/>
      <c r="I49" s="205"/>
      <c r="J49" s="206"/>
      <c r="K49" s="22" t="s">
        <v>152</v>
      </c>
      <c r="L49" s="60" t="s">
        <v>25</v>
      </c>
      <c r="M49" s="176" t="s">
        <v>42</v>
      </c>
      <c r="N49" s="93"/>
      <c r="O49" s="93"/>
      <c r="P49" s="93"/>
      <c r="Q49" s="93"/>
      <c r="R49" s="93"/>
      <c r="S49" s="93"/>
      <c r="T49" s="93"/>
    </row>
    <row r="50" spans="1:43" ht="36.75" customHeight="1">
      <c r="B50" s="106" t="str">
        <f>IF(K49="選択して下さい","",IF(K49="２．担保しながら移送する","記載してください","記載は不要です"))</f>
        <v>記載してください</v>
      </c>
      <c r="C50" s="107"/>
      <c r="D50" s="197" t="s">
        <v>62</v>
      </c>
      <c r="E50" s="198"/>
      <c r="F50" s="199" t="s">
        <v>153</v>
      </c>
      <c r="G50" s="200"/>
      <c r="H50" s="200"/>
      <c r="I50" s="200"/>
      <c r="J50" s="200"/>
      <c r="K50" s="201"/>
      <c r="L50" s="35"/>
    </row>
    <row r="51" spans="1:43" ht="63.65" customHeight="1">
      <c r="B51" s="106" t="s">
        <v>84</v>
      </c>
      <c r="C51" s="107"/>
      <c r="D51" s="137" t="s">
        <v>97</v>
      </c>
      <c r="E51" s="82"/>
      <c r="F51" s="82"/>
      <c r="G51" s="82"/>
      <c r="H51" s="82"/>
      <c r="I51" s="82"/>
      <c r="J51" s="83"/>
      <c r="K51" s="22" t="s">
        <v>154</v>
      </c>
      <c r="L51" s="35"/>
    </row>
    <row r="52" spans="1:43" ht="36.75" customHeight="1">
      <c r="B52" s="167" t="str">
        <f>IF(K51="選択して下さい","",IF(K51="２．担保しながら保管する","記載してください","記載は不要です"))</f>
        <v>記載してください</v>
      </c>
      <c r="C52" s="168"/>
      <c r="D52" s="209" t="s">
        <v>83</v>
      </c>
      <c r="E52" s="210"/>
      <c r="F52" s="199" t="s">
        <v>155</v>
      </c>
      <c r="G52" s="200"/>
      <c r="H52" s="200"/>
      <c r="I52" s="200"/>
      <c r="J52" s="200"/>
      <c r="K52" s="201"/>
      <c r="L52" s="60" t="s">
        <v>27</v>
      </c>
      <c r="M52" s="190" t="s">
        <v>98</v>
      </c>
      <c r="N52" s="191"/>
      <c r="O52" s="191"/>
      <c r="P52" s="191"/>
      <c r="Q52" s="191"/>
      <c r="R52" s="191"/>
      <c r="S52" s="191"/>
      <c r="T52" s="191"/>
    </row>
    <row r="53" spans="1:43" s="24" customFormat="1" ht="36.75" customHeight="1">
      <c r="B53" s="169"/>
      <c r="C53" s="170"/>
      <c r="D53" s="192" t="s">
        <v>109</v>
      </c>
      <c r="E53" s="193"/>
      <c r="F53" s="194" t="s">
        <v>177</v>
      </c>
      <c r="G53" s="195"/>
      <c r="H53" s="195"/>
      <c r="I53" s="195"/>
      <c r="J53" s="195"/>
      <c r="K53" s="196"/>
      <c r="L53" s="60" t="str">
        <f>IF(nKenShu=2,"&lt;--",IF(nKenShu=3, "&lt;--",IF(nKenShu=4, "&lt;--",IF(nKenShu=1, "&lt;--",IF(nKenShu=5, "&lt;--","")))))</f>
        <v>&lt;--</v>
      </c>
      <c r="M53" s="176" t="str">
        <f>IF(nKenShu=2,comtDataHokansha0,IF(nKenShu=3, comtDataHokansha1,IF(nKenShu=4,comtDataHokansha2,IF(nKenShu=1, comtDataHokansha3,IF(nKenShu=5, comtDataHokansha4,"")))))</f>
        <v>全受託者及びNICTのうち、実際に保管する受託者を記入してください。</v>
      </c>
      <c r="N53" s="93"/>
      <c r="O53" s="93"/>
      <c r="P53" s="93"/>
      <c r="Q53" s="93"/>
      <c r="R53" s="93"/>
      <c r="S53" s="93"/>
      <c r="T53" s="93"/>
      <c r="U53" s="2"/>
      <c r="V53" s="2"/>
      <c r="W53" s="2"/>
      <c r="X53" s="2"/>
      <c r="Y53" s="2"/>
      <c r="Z53" s="2"/>
      <c r="AA53" s="2"/>
      <c r="AB53" s="2"/>
      <c r="AC53" s="2"/>
      <c r="AD53" s="2"/>
      <c r="AE53" s="2"/>
      <c r="AF53" s="2"/>
      <c r="AG53" s="2"/>
      <c r="AH53" s="2"/>
      <c r="AI53" s="2"/>
      <c r="AJ53" s="2"/>
      <c r="AK53" s="2"/>
      <c r="AL53" s="2"/>
      <c r="AM53" s="2"/>
      <c r="AN53" s="2"/>
      <c r="AO53" s="2"/>
      <c r="AP53" s="2"/>
      <c r="AQ53" s="2"/>
    </row>
    <row r="54" spans="1:43" ht="27.75" customHeight="1">
      <c r="B54" s="179" t="s">
        <v>46</v>
      </c>
      <c r="C54" s="179"/>
      <c r="D54" s="179"/>
      <c r="E54" s="179"/>
      <c r="F54" s="179"/>
      <c r="G54" s="179"/>
      <c r="H54" s="179"/>
      <c r="I54" s="179"/>
      <c r="J54" s="179"/>
      <c r="K54" s="22" t="s">
        <v>156</v>
      </c>
      <c r="L54" s="60"/>
    </row>
    <row r="55" spans="1:43" ht="27.75" customHeight="1">
      <c r="B55" s="167" t="str">
        <f>IF(K54="1．移送あり","海外へ/海外からのデータ移送に関する項目",IF(K54="2．移送なし","記載は不要です",""))</f>
        <v>海外へ/海外からのデータ移送に関する項目</v>
      </c>
      <c r="C55" s="168"/>
      <c r="D55" s="182" t="s">
        <v>139</v>
      </c>
      <c r="E55" s="183"/>
      <c r="F55" s="184" t="s">
        <v>180</v>
      </c>
      <c r="G55" s="185"/>
      <c r="H55" s="185"/>
      <c r="I55" s="185"/>
      <c r="J55" s="185"/>
      <c r="K55" s="186"/>
      <c r="L55" s="60"/>
    </row>
    <row r="56" spans="1:43" ht="73.900000000000006" customHeight="1">
      <c r="B56" s="180"/>
      <c r="C56" s="181"/>
      <c r="D56" s="182" t="s">
        <v>140</v>
      </c>
      <c r="E56" s="183"/>
      <c r="F56" s="345" t="s">
        <v>198</v>
      </c>
      <c r="G56" s="346"/>
      <c r="H56" s="346"/>
      <c r="I56" s="346"/>
      <c r="J56" s="346"/>
      <c r="K56" s="347"/>
      <c r="L56" s="60"/>
    </row>
    <row r="57" spans="1:43" ht="37.5" customHeight="1">
      <c r="B57" s="180"/>
      <c r="C57" s="181"/>
      <c r="D57" s="187" t="s">
        <v>63</v>
      </c>
      <c r="E57" s="183"/>
      <c r="F57" s="184" t="s">
        <v>157</v>
      </c>
      <c r="G57" s="185"/>
      <c r="H57" s="185"/>
      <c r="I57" s="185"/>
      <c r="J57" s="185"/>
      <c r="K57" s="186"/>
      <c r="L57" s="60"/>
    </row>
    <row r="58" spans="1:43" ht="47.65" customHeight="1">
      <c r="B58" s="180"/>
      <c r="C58" s="181"/>
      <c r="D58" s="182" t="s">
        <v>35</v>
      </c>
      <c r="E58" s="183"/>
      <c r="F58" s="345" t="s">
        <v>182</v>
      </c>
      <c r="G58" s="348"/>
      <c r="H58" s="348"/>
      <c r="I58" s="348"/>
      <c r="J58" s="348"/>
      <c r="K58" s="349"/>
      <c r="L58" s="60"/>
    </row>
    <row r="59" spans="1:43" ht="27.75" customHeight="1">
      <c r="B59" s="169"/>
      <c r="C59" s="170"/>
      <c r="D59" s="182" t="s">
        <v>36</v>
      </c>
      <c r="E59" s="183"/>
      <c r="F59" s="173" t="s">
        <v>183</v>
      </c>
      <c r="G59" s="188"/>
      <c r="H59" s="188"/>
      <c r="I59" s="188"/>
      <c r="J59" s="188"/>
      <c r="K59" s="189"/>
      <c r="L59" s="60" t="s">
        <v>25</v>
      </c>
      <c r="M59" s="164" t="s">
        <v>99</v>
      </c>
      <c r="N59" s="165"/>
      <c r="O59" s="165"/>
      <c r="P59" s="165"/>
      <c r="Q59" s="165"/>
      <c r="R59" s="165"/>
      <c r="S59" s="165"/>
      <c r="T59" s="165"/>
    </row>
    <row r="60" spans="1:43" ht="26.25" customHeight="1">
      <c r="A60" s="16"/>
      <c r="B60" s="166"/>
      <c r="C60" s="163"/>
      <c r="D60" s="163"/>
      <c r="E60" s="163"/>
      <c r="F60" s="163"/>
      <c r="G60" s="163"/>
      <c r="H60" s="163"/>
      <c r="I60" s="163"/>
      <c r="J60" s="163"/>
      <c r="K60" s="163"/>
      <c r="L60" s="41"/>
      <c r="M60" s="3"/>
      <c r="N60" s="3"/>
      <c r="O60" s="3"/>
      <c r="P60" s="3"/>
      <c r="Q60" s="3"/>
      <c r="R60" s="3"/>
      <c r="S60" s="3"/>
      <c r="T60" s="4"/>
      <c r="U60" s="4"/>
      <c r="V60" s="4"/>
      <c r="W60" s="4"/>
      <c r="X60" s="4"/>
      <c r="Y60" s="4"/>
    </row>
    <row r="61" spans="1:43" ht="26.25" customHeight="1">
      <c r="B61" s="101" t="s">
        <v>22</v>
      </c>
      <c r="C61" s="102"/>
      <c r="D61" s="102"/>
      <c r="E61" s="102"/>
      <c r="F61" s="102"/>
      <c r="G61" s="102"/>
      <c r="H61" s="102"/>
      <c r="I61" s="102"/>
      <c r="J61" s="102"/>
      <c r="K61" s="103"/>
      <c r="L61" s="40"/>
      <c r="M61" s="3"/>
      <c r="N61" s="3"/>
      <c r="O61" s="3"/>
      <c r="P61" s="3"/>
      <c r="Q61" s="3"/>
      <c r="R61" s="3"/>
      <c r="S61" s="3"/>
      <c r="T61" s="4"/>
      <c r="U61" s="4"/>
      <c r="V61" s="4"/>
      <c r="W61" s="4"/>
      <c r="X61" s="4"/>
      <c r="Y61" s="4"/>
    </row>
    <row r="62" spans="1:43" ht="47.65" customHeight="1">
      <c r="B62" s="167" t="s">
        <v>78</v>
      </c>
      <c r="C62" s="168"/>
      <c r="D62" s="171" t="str">
        <f>IF(nKenShu=5,"実際に利用する機関","実際に利用する機関（データを受け取るだけの機関を含む）")</f>
        <v>実際に利用する機関（データを受け取るだけの機関を含む）</v>
      </c>
      <c r="E62" s="172"/>
      <c r="F62" s="173" t="s">
        <v>184</v>
      </c>
      <c r="G62" s="174"/>
      <c r="H62" s="174"/>
      <c r="I62" s="174"/>
      <c r="J62" s="174"/>
      <c r="K62" s="175"/>
      <c r="L62" s="60" t="str">
        <f>IF(nKenShu=2,"&lt;--",IF(nKenShu=3, "&lt;--",IF(nKenShu=4, "&lt;--",IF(nKenShu=1, "&lt;--",IF(nKenShu=5, "&lt;--","")))))</f>
        <v>&lt;--</v>
      </c>
      <c r="M62" s="176" t="str">
        <f>IF(nKenShu=2,comtDataRiyousha0,IF(nKenShu=3, comtDataRiyousha1,IF(nKenShu=4, comtDataRiyousha2,IF(nKenShu=1, comtDataRiyousha3,IF(nKenShu=5, comtDataRiyousha4,"")))))</f>
        <v>全受託者及びNICTのうち、実際に利用する受託者（データを受け取るだけの受託者を含む）を記入してください。</v>
      </c>
      <c r="N62" s="93"/>
      <c r="O62" s="93"/>
      <c r="P62" s="93"/>
      <c r="Q62" s="93"/>
      <c r="R62" s="93"/>
      <c r="S62" s="93"/>
      <c r="T62" s="93"/>
      <c r="U62" s="65"/>
      <c r="V62" s="66"/>
    </row>
    <row r="63" spans="1:43" ht="39.65" customHeight="1">
      <c r="B63" s="169"/>
      <c r="C63" s="170"/>
      <c r="D63" s="171" t="s">
        <v>138</v>
      </c>
      <c r="E63" s="172"/>
      <c r="F63" s="173" t="s">
        <v>157</v>
      </c>
      <c r="G63" s="174"/>
      <c r="H63" s="174"/>
      <c r="I63" s="174"/>
      <c r="J63" s="174"/>
      <c r="K63" s="175"/>
      <c r="L63" s="60" t="str">
        <f>IF(nKenShu=2,"&lt;--",IF(nKenShu=3, "&lt;--",IF(nKenShu=4, "&lt;--",IF(nKenShu=1, "",IF(nKenShu=5, "&lt;--","")))))</f>
        <v>&lt;--</v>
      </c>
      <c r="M63" s="177" t="str">
        <f>IF(nKenShu=2,comtDataRiyoudata0,IF(nKenShu=3, comtDataRiyoudata1,IF(nKenShu=4, comtDataRiyoudata2,IF(nKenShu=1, "",IF(nKenShu=5, comtDataRiyoudata4,"")))))</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3" s="178"/>
      <c r="O63" s="178"/>
      <c r="P63" s="178"/>
      <c r="Q63" s="178"/>
      <c r="R63" s="178"/>
      <c r="S63" s="178"/>
      <c r="T63" s="178"/>
      <c r="U63" s="65"/>
      <c r="V63" s="66"/>
    </row>
    <row r="64" spans="1:43" ht="27" customHeight="1">
      <c r="B64" s="149" t="s">
        <v>59</v>
      </c>
      <c r="C64" s="150"/>
      <c r="D64" s="150"/>
      <c r="E64" s="150"/>
      <c r="F64" s="150"/>
      <c r="G64" s="150"/>
      <c r="H64" s="150"/>
      <c r="I64" s="150"/>
      <c r="J64" s="150"/>
      <c r="K64" s="151"/>
      <c r="L64" s="38"/>
      <c r="M64" s="3"/>
      <c r="N64" s="3"/>
      <c r="O64" s="3"/>
      <c r="P64" s="3"/>
      <c r="Q64" s="3"/>
      <c r="R64" s="3"/>
      <c r="S64" s="3"/>
      <c r="T64" s="4"/>
    </row>
    <row r="65" spans="1:25" ht="36.75" customHeight="1">
      <c r="B65" s="106" t="s">
        <v>84</v>
      </c>
      <c r="C65" s="156"/>
      <c r="D65" s="134" t="s">
        <v>108</v>
      </c>
      <c r="E65" s="135"/>
      <c r="F65" s="135"/>
      <c r="G65" s="135"/>
      <c r="H65" s="135"/>
      <c r="I65" s="135"/>
      <c r="J65" s="136"/>
      <c r="K65" s="22" t="s">
        <v>158</v>
      </c>
      <c r="L65" s="60" t="s">
        <v>27</v>
      </c>
      <c r="M65" s="158" t="s">
        <v>45</v>
      </c>
      <c r="N65" s="158"/>
      <c r="O65" s="158"/>
      <c r="P65" s="158"/>
      <c r="Q65" s="158"/>
      <c r="R65" s="158"/>
      <c r="S65" s="158"/>
      <c r="T65" s="158"/>
      <c r="U65" s="66"/>
      <c r="V65" s="66"/>
    </row>
    <row r="66" spans="1:25" ht="36.75" customHeight="1">
      <c r="B66" s="157"/>
      <c r="C66" s="156"/>
      <c r="D66" s="134" t="s">
        <v>49</v>
      </c>
      <c r="E66" s="135"/>
      <c r="F66" s="135"/>
      <c r="G66" s="135"/>
      <c r="H66" s="135"/>
      <c r="I66" s="135"/>
      <c r="J66" s="136"/>
      <c r="K66" s="22" t="s">
        <v>158</v>
      </c>
      <c r="L66" s="60" t="s">
        <v>27</v>
      </c>
      <c r="M66" s="159" t="s">
        <v>75</v>
      </c>
      <c r="N66" s="159"/>
      <c r="O66" s="96"/>
      <c r="P66" s="96"/>
      <c r="Q66" s="96"/>
      <c r="R66" s="96"/>
      <c r="S66" s="96"/>
      <c r="T66" s="96"/>
    </row>
    <row r="67" spans="1:25" ht="36.75" customHeight="1">
      <c r="B67" s="157"/>
      <c r="C67" s="156"/>
      <c r="D67" s="160" t="s">
        <v>50</v>
      </c>
      <c r="E67" s="134"/>
      <c r="F67" s="134"/>
      <c r="G67" s="134"/>
      <c r="H67" s="134"/>
      <c r="I67" s="134"/>
      <c r="J67" s="161"/>
      <c r="K67" s="22" t="s">
        <v>158</v>
      </c>
      <c r="L67" s="60"/>
      <c r="M67" s="159"/>
      <c r="N67" s="159"/>
      <c r="O67" s="96"/>
      <c r="P67" s="96"/>
      <c r="Q67" s="96"/>
      <c r="R67" s="96"/>
      <c r="S67" s="96"/>
      <c r="T67" s="96"/>
    </row>
    <row r="68" spans="1:25" ht="27.75" customHeight="1">
      <c r="B68" s="162"/>
      <c r="C68" s="163"/>
      <c r="D68" s="163"/>
      <c r="E68" s="163"/>
      <c r="F68" s="163"/>
      <c r="G68" s="163"/>
      <c r="H68" s="163"/>
      <c r="I68" s="163"/>
      <c r="J68" s="163"/>
      <c r="K68" s="163"/>
      <c r="L68" s="35"/>
    </row>
    <row r="69" spans="1:25" ht="27.75" customHeight="1">
      <c r="B69" s="101" t="s">
        <v>58</v>
      </c>
      <c r="C69" s="102"/>
      <c r="D69" s="102"/>
      <c r="E69" s="102"/>
      <c r="F69" s="102"/>
      <c r="G69" s="102"/>
      <c r="H69" s="102"/>
      <c r="I69" s="102"/>
      <c r="J69" s="102"/>
      <c r="K69" s="103"/>
      <c r="L69" s="35"/>
      <c r="M69" s="25"/>
      <c r="N69" s="25"/>
      <c r="O69" s="65"/>
      <c r="P69" s="65"/>
      <c r="Q69" s="65"/>
      <c r="R69" s="65"/>
      <c r="S69" s="65"/>
      <c r="T69" s="65"/>
    </row>
    <row r="70" spans="1:25" ht="27.75" customHeight="1">
      <c r="B70" s="106" t="s">
        <v>100</v>
      </c>
      <c r="C70" s="107"/>
      <c r="D70" s="137" t="s">
        <v>54</v>
      </c>
      <c r="E70" s="82"/>
      <c r="F70" s="82"/>
      <c r="G70" s="82"/>
      <c r="H70" s="82"/>
      <c r="I70" s="82"/>
      <c r="J70" s="83"/>
      <c r="K70" s="70" t="s">
        <v>158</v>
      </c>
      <c r="L70" s="35"/>
    </row>
    <row r="71" spans="1:25" ht="27" customHeight="1">
      <c r="A71" s="16"/>
      <c r="B71" s="64"/>
      <c r="C71" s="64"/>
      <c r="D71" s="13"/>
      <c r="E71" s="13"/>
      <c r="F71" s="13"/>
      <c r="G71" s="13"/>
      <c r="H71" s="13"/>
      <c r="I71" s="13"/>
      <c r="J71" s="13"/>
      <c r="K71" s="14"/>
      <c r="L71" s="36"/>
      <c r="M71" s="129" t="str">
        <f>IF(nKenShu=1,comtDaisanTeikyo0,IF(nKenShu=2, comtDaisanTeikyo1,IF(nKenShu=3, comtDaisanTeikyo2,IF(nKenShu=4, comtDaisanTeikyo3,""))))</f>
        <v>　生データのみならず加工、分析後のデータを第３者に公開・提供する場合も、１．を選択して下さい。受託者内でのデータ共有や、論文発表だけの場合は２．を選択してください。
　第３者提供を計画される場合、事前同意書や公示パネルに第３者提供する旨の記載が必要です。また、その提供先が決まっている場合は、提供先の記載が必要です。可能ならば、第３者提供の目的において公共性（公共の利益）を明記されることを薦めます。</v>
      </c>
      <c r="N71" s="129"/>
      <c r="O71" s="129"/>
      <c r="P71" s="129"/>
      <c r="Q71" s="129"/>
      <c r="R71" s="129"/>
      <c r="S71" s="129"/>
      <c r="T71" s="129"/>
      <c r="U71" s="4"/>
      <c r="V71" s="4"/>
      <c r="W71" s="4"/>
      <c r="X71" s="4"/>
      <c r="Y71" s="4"/>
    </row>
    <row r="72" spans="1:25" ht="27.75" customHeight="1">
      <c r="B72" s="101" t="s">
        <v>60</v>
      </c>
      <c r="C72" s="102"/>
      <c r="D72" s="102"/>
      <c r="E72" s="102"/>
      <c r="F72" s="102"/>
      <c r="G72" s="102"/>
      <c r="H72" s="102"/>
      <c r="I72" s="102"/>
      <c r="J72" s="102"/>
      <c r="K72" s="103"/>
      <c r="L72" s="37"/>
      <c r="M72" s="129"/>
      <c r="N72" s="129"/>
      <c r="O72" s="129"/>
      <c r="P72" s="129"/>
      <c r="Q72" s="129"/>
      <c r="R72" s="129"/>
      <c r="S72" s="129"/>
      <c r="T72" s="129"/>
    </row>
    <row r="73" spans="1:25" ht="27.75" customHeight="1">
      <c r="B73" s="106" t="s">
        <v>100</v>
      </c>
      <c r="C73" s="107"/>
      <c r="D73" s="81" t="s">
        <v>53</v>
      </c>
      <c r="E73" s="137"/>
      <c r="F73" s="137"/>
      <c r="G73" s="137"/>
      <c r="H73" s="137"/>
      <c r="I73" s="137"/>
      <c r="J73" s="148"/>
      <c r="K73" s="22" t="s">
        <v>159</v>
      </c>
      <c r="L73" s="60" t="str">
        <f>IF(nKenShu=1,"&lt;--",IF(nKenShu=2, "&lt;--",IF(nKenShu=3, "&lt;--",IF(nKenShu=4, "&lt;--",""))))</f>
        <v>&lt;--</v>
      </c>
      <c r="M73" s="129"/>
      <c r="N73" s="129"/>
      <c r="O73" s="129"/>
      <c r="P73" s="129"/>
      <c r="Q73" s="129"/>
      <c r="R73" s="129"/>
      <c r="S73" s="129"/>
      <c r="T73" s="129"/>
    </row>
    <row r="74" spans="1:25" ht="27" customHeight="1">
      <c r="B74" s="149" t="s">
        <v>8</v>
      </c>
      <c r="C74" s="150"/>
      <c r="D74" s="150"/>
      <c r="E74" s="150"/>
      <c r="F74" s="150"/>
      <c r="G74" s="150"/>
      <c r="H74" s="150"/>
      <c r="I74" s="150"/>
      <c r="J74" s="150"/>
      <c r="K74" s="151"/>
      <c r="L74" s="38"/>
      <c r="M74" s="129"/>
      <c r="N74" s="129"/>
      <c r="O74" s="129"/>
      <c r="P74" s="129"/>
      <c r="Q74" s="129"/>
      <c r="R74" s="129"/>
      <c r="S74" s="129"/>
      <c r="T74" s="129"/>
    </row>
    <row r="75" spans="1:25" ht="27.75" customHeight="1">
      <c r="B75" s="130" t="str">
        <f>IF(OR(K73="１．公開・提供の予定あり",K73="３．未定だが公開の可能性がある"),"第三者に対するデータの提供・公開に関する項目。記載してください。",IF(K73="２．公開・提供の予定なし", "記載は不要です ",""))</f>
        <v>第三者に対するデータの提供・公開に関する項目。記載してください。</v>
      </c>
      <c r="C75" s="131"/>
      <c r="D75" s="134" t="s">
        <v>14</v>
      </c>
      <c r="E75" s="135"/>
      <c r="F75" s="135"/>
      <c r="G75" s="135"/>
      <c r="H75" s="135"/>
      <c r="I75" s="135"/>
      <c r="J75" s="136"/>
      <c r="K75" s="22" t="s">
        <v>151</v>
      </c>
      <c r="L75" s="37"/>
      <c r="M75" s="42"/>
      <c r="N75" s="42"/>
      <c r="O75" s="42"/>
      <c r="P75" s="42"/>
      <c r="Q75" s="42"/>
      <c r="R75" s="42"/>
      <c r="S75" s="42"/>
      <c r="T75" s="42"/>
    </row>
    <row r="76" spans="1:25" ht="27.75" customHeight="1">
      <c r="B76" s="132"/>
      <c r="C76" s="133"/>
      <c r="D76" s="137" t="s">
        <v>34</v>
      </c>
      <c r="E76" s="82"/>
      <c r="F76" s="138" t="s">
        <v>157</v>
      </c>
      <c r="G76" s="139"/>
      <c r="H76" s="139"/>
      <c r="I76" s="139"/>
      <c r="J76" s="139"/>
      <c r="K76" s="140"/>
      <c r="L76" s="60" t="s">
        <v>27</v>
      </c>
      <c r="M76" s="141" t="s">
        <v>143</v>
      </c>
      <c r="N76" s="129"/>
      <c r="O76" s="129"/>
      <c r="P76" s="129"/>
      <c r="Q76" s="129"/>
      <c r="R76" s="129"/>
      <c r="S76" s="129"/>
      <c r="T76" s="129"/>
    </row>
    <row r="77" spans="1:25" ht="27.75" customHeight="1">
      <c r="B77" s="132"/>
      <c r="C77" s="133"/>
      <c r="D77" s="137" t="s">
        <v>31</v>
      </c>
      <c r="E77" s="82"/>
      <c r="F77" s="138" t="s">
        <v>160</v>
      </c>
      <c r="G77" s="139"/>
      <c r="H77" s="139"/>
      <c r="I77" s="139"/>
      <c r="J77" s="139"/>
      <c r="K77" s="140"/>
      <c r="L77" s="37"/>
      <c r="M77" s="129"/>
      <c r="N77" s="129"/>
      <c r="O77" s="129"/>
      <c r="P77" s="129"/>
      <c r="Q77" s="129"/>
      <c r="R77" s="129"/>
      <c r="S77" s="129"/>
      <c r="T77" s="129"/>
    </row>
    <row r="78" spans="1:25" ht="27.75" customHeight="1">
      <c r="B78" s="132"/>
      <c r="C78" s="133"/>
      <c r="D78" s="137" t="s">
        <v>33</v>
      </c>
      <c r="E78" s="82"/>
      <c r="F78" s="351" t="s">
        <v>161</v>
      </c>
      <c r="G78" s="352"/>
      <c r="H78" s="352"/>
      <c r="I78" s="352"/>
      <c r="J78" s="352"/>
      <c r="K78" s="353"/>
      <c r="L78" s="37"/>
      <c r="M78" s="42"/>
      <c r="N78" s="42"/>
      <c r="O78" s="42"/>
      <c r="P78" s="42"/>
      <c r="Q78" s="42"/>
      <c r="R78" s="42"/>
      <c r="S78" s="42"/>
      <c r="T78" s="42"/>
    </row>
    <row r="79" spans="1:25" ht="27.75" customHeight="1">
      <c r="B79" s="132"/>
      <c r="C79" s="133"/>
      <c r="D79" s="142" t="s">
        <v>15</v>
      </c>
      <c r="E79" s="143"/>
      <c r="F79" s="143"/>
      <c r="G79" s="143"/>
      <c r="H79" s="143"/>
      <c r="I79" s="143"/>
      <c r="J79" s="144"/>
      <c r="K79" s="70" t="s">
        <v>158</v>
      </c>
      <c r="L79" s="60"/>
      <c r="M79" s="42"/>
      <c r="N79" s="42"/>
      <c r="O79" s="42"/>
      <c r="P79" s="42"/>
      <c r="Q79" s="42"/>
      <c r="R79" s="42"/>
      <c r="S79" s="42"/>
      <c r="T79" s="42"/>
      <c r="U79" s="67"/>
    </row>
    <row r="80" spans="1:25" ht="47.65" customHeight="1">
      <c r="B80" s="132"/>
      <c r="C80" s="133"/>
      <c r="D80" s="152" t="s">
        <v>121</v>
      </c>
      <c r="E80" s="153"/>
      <c r="F80" s="153"/>
      <c r="G80" s="153"/>
      <c r="H80" s="153"/>
      <c r="I80" s="153"/>
      <c r="J80" s="154"/>
      <c r="K80" s="71" t="s">
        <v>158</v>
      </c>
      <c r="L80" s="35"/>
      <c r="M80" s="42"/>
      <c r="N80" s="42"/>
      <c r="O80" s="42"/>
      <c r="P80" s="42"/>
      <c r="Q80" s="42"/>
      <c r="R80" s="42"/>
      <c r="S80" s="42"/>
      <c r="T80" s="42"/>
    </row>
    <row r="81" spans="1:25" ht="27.75" customHeight="1">
      <c r="B81" s="64"/>
      <c r="C81" s="64"/>
      <c r="D81" s="13"/>
      <c r="E81" s="13"/>
      <c r="F81" s="13"/>
      <c r="G81" s="13"/>
      <c r="H81" s="13"/>
      <c r="I81" s="13"/>
      <c r="J81" s="13"/>
      <c r="K81" s="14"/>
      <c r="L81" s="35"/>
      <c r="M81" s="25"/>
      <c r="N81" s="25"/>
      <c r="O81" s="65"/>
      <c r="P81" s="65"/>
      <c r="Q81" s="65"/>
      <c r="R81" s="65"/>
      <c r="S81" s="65"/>
      <c r="T81" s="65"/>
    </row>
    <row r="82" spans="1:25" ht="26.25" customHeight="1">
      <c r="B82" s="101" t="s">
        <v>9</v>
      </c>
      <c r="C82" s="102"/>
      <c r="D82" s="102"/>
      <c r="E82" s="102"/>
      <c r="F82" s="102"/>
      <c r="G82" s="102"/>
      <c r="H82" s="102"/>
      <c r="I82" s="102"/>
      <c r="J82" s="102"/>
      <c r="K82" s="103"/>
      <c r="L82" s="60"/>
      <c r="M82" s="96" t="s">
        <v>76</v>
      </c>
      <c r="N82" s="96"/>
      <c r="O82" s="96"/>
      <c r="P82" s="96"/>
      <c r="Q82" s="96"/>
      <c r="R82" s="96"/>
      <c r="S82" s="155"/>
      <c r="T82" s="155"/>
      <c r="U82" s="4"/>
      <c r="V82" s="4"/>
      <c r="W82" s="4"/>
      <c r="X82" s="4"/>
      <c r="Y82" s="4"/>
    </row>
    <row r="83" spans="1:25" ht="36.75" customHeight="1">
      <c r="B83" s="117" t="s">
        <v>38</v>
      </c>
      <c r="C83" s="117"/>
      <c r="D83" s="118"/>
      <c r="E83" s="118"/>
      <c r="F83" s="118"/>
      <c r="G83" s="118"/>
      <c r="H83" s="118"/>
      <c r="I83" s="118"/>
      <c r="J83" s="118"/>
      <c r="K83" s="70" t="s">
        <v>158</v>
      </c>
      <c r="L83" s="60" t="s">
        <v>25</v>
      </c>
      <c r="M83" s="155"/>
      <c r="N83" s="155"/>
      <c r="O83" s="155"/>
      <c r="P83" s="155"/>
      <c r="Q83" s="155"/>
      <c r="R83" s="155"/>
      <c r="S83" s="155"/>
      <c r="T83" s="155"/>
    </row>
    <row r="84" spans="1:25" ht="36.75" customHeight="1">
      <c r="B84" s="122" t="s">
        <v>19</v>
      </c>
      <c r="C84" s="123"/>
      <c r="D84" s="124"/>
      <c r="E84" s="125">
        <v>44105</v>
      </c>
      <c r="F84" s="126"/>
      <c r="G84" s="15" t="s">
        <v>10</v>
      </c>
      <c r="H84" s="350" t="s">
        <v>166</v>
      </c>
      <c r="I84" s="126"/>
      <c r="J84" s="127" t="s">
        <v>11</v>
      </c>
      <c r="K84" s="128"/>
      <c r="L84" s="60" t="str">
        <f>IF(nKenShu=2,"&lt;--",IF(nKenShu=5,"","&lt;--"))</f>
        <v>&lt;--</v>
      </c>
      <c r="M84" s="129" t="str">
        <f>IF(nKenShu=2,comtRiyouKikan0,IF(nKenShu=5,"",comtRiyouKikan1))</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c r="N84" s="129"/>
      <c r="O84" s="129"/>
      <c r="P84" s="129"/>
      <c r="Q84" s="129"/>
      <c r="R84" s="129"/>
      <c r="S84" s="129"/>
      <c r="T84" s="129"/>
    </row>
    <row r="85" spans="1:25" ht="36.75" customHeight="1">
      <c r="B85" s="117" t="s">
        <v>37</v>
      </c>
      <c r="C85" s="117"/>
      <c r="D85" s="118"/>
      <c r="E85" s="118"/>
      <c r="F85" s="118"/>
      <c r="G85" s="118"/>
      <c r="H85" s="118"/>
      <c r="I85" s="118"/>
      <c r="J85" s="118"/>
      <c r="K85" s="70" t="s">
        <v>158</v>
      </c>
      <c r="L85" s="37"/>
      <c r="M85" s="129"/>
      <c r="N85" s="129"/>
      <c r="O85" s="129"/>
      <c r="P85" s="129"/>
      <c r="Q85" s="129"/>
      <c r="R85" s="129"/>
      <c r="S85" s="129"/>
      <c r="T85" s="129"/>
    </row>
    <row r="86" spans="1:25" ht="36.75" customHeight="1">
      <c r="B86" s="122" t="s">
        <v>12</v>
      </c>
      <c r="C86" s="123"/>
      <c r="D86" s="124"/>
      <c r="E86" s="145" t="s">
        <v>162</v>
      </c>
      <c r="F86" s="146"/>
      <c r="G86" s="146"/>
      <c r="H86" s="146"/>
      <c r="I86" s="146"/>
      <c r="J86" s="146"/>
      <c r="K86" s="147"/>
      <c r="L86" s="35"/>
      <c r="M86" s="129"/>
      <c r="N86" s="129"/>
      <c r="O86" s="129"/>
      <c r="P86" s="129"/>
      <c r="Q86" s="129"/>
      <c r="R86" s="129"/>
      <c r="S86" s="129"/>
      <c r="T86" s="129"/>
    </row>
    <row r="87" spans="1:25" ht="27" customHeight="1">
      <c r="A87" s="16"/>
      <c r="B87" s="64"/>
      <c r="C87" s="64"/>
      <c r="D87" s="13"/>
      <c r="E87" s="13"/>
      <c r="F87" s="13"/>
      <c r="G87" s="13"/>
      <c r="H87" s="13"/>
      <c r="I87" s="13"/>
      <c r="J87" s="13"/>
      <c r="K87" s="14"/>
      <c r="L87" s="36"/>
      <c r="M87" s="5"/>
      <c r="N87" s="5"/>
      <c r="O87" s="5"/>
      <c r="P87" s="5"/>
      <c r="Q87" s="5"/>
      <c r="R87" s="5"/>
      <c r="S87" s="3"/>
      <c r="T87" s="4"/>
      <c r="U87" s="4"/>
      <c r="V87" s="4"/>
      <c r="W87" s="4"/>
      <c r="X87" s="4"/>
      <c r="Y87" s="4"/>
    </row>
    <row r="88" spans="1:25" ht="36.75" customHeight="1">
      <c r="A88" s="19"/>
      <c r="B88" s="101" t="s">
        <v>112</v>
      </c>
      <c r="C88" s="102"/>
      <c r="D88" s="102"/>
      <c r="E88" s="102"/>
      <c r="F88" s="102"/>
      <c r="G88" s="102"/>
      <c r="H88" s="102"/>
      <c r="I88" s="102"/>
      <c r="J88" s="102"/>
      <c r="K88" s="103"/>
      <c r="L88" s="37"/>
    </row>
    <row r="89" spans="1:25" ht="50.65" customHeight="1">
      <c r="A89" s="19"/>
      <c r="B89" s="117" t="s">
        <v>111</v>
      </c>
      <c r="C89" s="117"/>
      <c r="D89" s="118"/>
      <c r="E89" s="118"/>
      <c r="F89" s="118"/>
      <c r="G89" s="118"/>
      <c r="H89" s="118"/>
      <c r="I89" s="118"/>
      <c r="J89" s="118"/>
      <c r="K89" s="72" t="s">
        <v>163</v>
      </c>
      <c r="L89" s="60"/>
    </row>
    <row r="90" spans="1:25" ht="51" customHeight="1">
      <c r="A90" s="19"/>
      <c r="B90" s="106" t="str">
        <f>IF(K89="選択して下さい","",IF(K89="１．実験は行わない","記載は不要です",IF(K89="×（承認を受ける予定はない）","記載は不要です","記載してください")))</f>
        <v>記載は不要です</v>
      </c>
      <c r="C90" s="107"/>
      <c r="D90" s="46" t="s">
        <v>110</v>
      </c>
      <c r="E90" s="119"/>
      <c r="F90" s="82"/>
      <c r="G90" s="82"/>
      <c r="H90" s="83"/>
      <c r="I90" s="68" t="s">
        <v>101</v>
      </c>
      <c r="J90" s="120" t="s">
        <v>20</v>
      </c>
      <c r="K90" s="121"/>
      <c r="L90" s="37"/>
    </row>
    <row r="91" spans="1:25" ht="27" customHeight="1">
      <c r="A91" s="16"/>
      <c r="B91" s="64"/>
      <c r="C91" s="64"/>
      <c r="D91" s="13"/>
      <c r="E91" s="13"/>
      <c r="F91" s="13"/>
      <c r="G91" s="13"/>
      <c r="H91" s="13"/>
      <c r="I91" s="13"/>
      <c r="J91" s="13"/>
      <c r="K91" s="14"/>
      <c r="L91" s="36"/>
      <c r="M91" s="5"/>
      <c r="N91" s="5"/>
      <c r="O91" s="5"/>
      <c r="P91" s="5"/>
      <c r="Q91" s="5"/>
      <c r="R91" s="5"/>
      <c r="S91" s="3"/>
      <c r="T91" s="4"/>
      <c r="U91" s="4"/>
      <c r="V91" s="4"/>
      <c r="W91" s="4"/>
      <c r="X91" s="4"/>
      <c r="Y91" s="4"/>
    </row>
    <row r="92" spans="1:25" ht="26.25" customHeight="1">
      <c r="B92" s="101" t="s">
        <v>102</v>
      </c>
      <c r="C92" s="102"/>
      <c r="D92" s="102"/>
      <c r="E92" s="102"/>
      <c r="F92" s="102"/>
      <c r="G92" s="102"/>
      <c r="H92" s="102"/>
      <c r="I92" s="102"/>
      <c r="J92" s="102"/>
      <c r="K92" s="103"/>
      <c r="L92" s="40"/>
      <c r="M92" s="3"/>
      <c r="N92" s="3"/>
      <c r="O92" s="3"/>
      <c r="P92" s="3"/>
      <c r="Q92" s="3"/>
      <c r="R92" s="3"/>
      <c r="S92" s="3"/>
      <c r="T92" s="4"/>
      <c r="U92" s="4"/>
      <c r="V92" s="4"/>
      <c r="W92" s="4"/>
      <c r="X92" s="4"/>
      <c r="Y92" s="4"/>
    </row>
    <row r="93" spans="1:25" ht="45.65" customHeight="1">
      <c r="B93" s="104" t="s">
        <v>104</v>
      </c>
      <c r="C93" s="105"/>
      <c r="D93" s="104"/>
      <c r="E93" s="104"/>
      <c r="F93" s="104"/>
      <c r="G93" s="104"/>
      <c r="H93" s="104"/>
      <c r="I93" s="104"/>
      <c r="J93" s="104"/>
      <c r="K93" s="72" t="s">
        <v>164</v>
      </c>
      <c r="L93" s="60"/>
      <c r="M93" s="3"/>
      <c r="N93" s="3"/>
      <c r="O93" s="3"/>
      <c r="P93" s="3"/>
      <c r="Q93" s="3"/>
      <c r="R93" s="3"/>
      <c r="S93" s="3"/>
      <c r="T93" s="4"/>
      <c r="U93" s="65"/>
      <c r="V93" s="66"/>
    </row>
    <row r="94" spans="1:25" ht="164.65" customHeight="1">
      <c r="B94" s="106" t="str">
        <f>IF(K93="選択して下さい","",IF(K93="２．コメントがあった","記載してください","記載は不要です"))</f>
        <v>記載は不要です</v>
      </c>
      <c r="C94" s="107"/>
      <c r="D94" s="108" t="s">
        <v>61</v>
      </c>
      <c r="E94" s="109"/>
      <c r="F94" s="110" t="s">
        <v>122</v>
      </c>
      <c r="G94" s="111"/>
      <c r="H94" s="111"/>
      <c r="I94" s="111"/>
      <c r="J94" s="111"/>
      <c r="K94" s="112"/>
      <c r="L94" s="37"/>
      <c r="M94" s="62"/>
      <c r="N94" s="62"/>
      <c r="O94" s="62"/>
      <c r="P94" s="62"/>
      <c r="Q94" s="62"/>
      <c r="R94" s="62"/>
      <c r="S94" s="62"/>
      <c r="T94" s="62"/>
      <c r="U94" s="65"/>
      <c r="V94" s="66"/>
    </row>
    <row r="95" spans="1:25" ht="27" customHeight="1">
      <c r="A95" s="16"/>
      <c r="B95" s="64"/>
      <c r="C95" s="64"/>
      <c r="D95" s="13"/>
      <c r="E95" s="13"/>
      <c r="F95" s="13"/>
      <c r="G95" s="13"/>
      <c r="H95" s="13"/>
      <c r="I95" s="13"/>
      <c r="J95" s="13"/>
      <c r="K95" s="14"/>
      <c r="L95" s="36"/>
      <c r="M95" s="45"/>
      <c r="N95" s="5"/>
      <c r="O95" s="5"/>
      <c r="P95" s="5"/>
      <c r="Q95" s="5"/>
      <c r="R95" s="5"/>
      <c r="S95" s="3"/>
      <c r="T95" s="4"/>
      <c r="U95" s="4"/>
      <c r="V95" s="4"/>
      <c r="W95" s="4"/>
      <c r="X95" s="4"/>
      <c r="Y95" s="4"/>
    </row>
    <row r="96" spans="1:25" ht="408.65" customHeight="1">
      <c r="A96" s="26"/>
      <c r="B96" s="113" t="s">
        <v>114</v>
      </c>
      <c r="C96" s="113"/>
      <c r="D96" s="114"/>
      <c r="E96" s="354" t="s">
        <v>199</v>
      </c>
      <c r="F96" s="355"/>
      <c r="G96" s="355"/>
      <c r="H96" s="355"/>
      <c r="I96" s="355"/>
      <c r="J96" s="355"/>
      <c r="K96" s="355"/>
      <c r="L96" s="60" t="s">
        <v>27</v>
      </c>
      <c r="M96" s="96" t="s">
        <v>90</v>
      </c>
      <c r="N96" s="96"/>
      <c r="O96" s="96"/>
      <c r="P96" s="96"/>
      <c r="Q96" s="96"/>
      <c r="R96" s="96"/>
      <c r="S96" s="96"/>
      <c r="T96" s="96"/>
    </row>
    <row r="97" spans="2:11" ht="36" hidden="1" customHeight="1">
      <c r="B97" s="6"/>
      <c r="C97" s="6"/>
      <c r="D97" s="7"/>
      <c r="E97" s="7"/>
      <c r="F97" s="7"/>
      <c r="G97" s="7"/>
    </row>
    <row r="98" spans="2:11" ht="36" hidden="1" customHeight="1">
      <c r="B98" s="6"/>
      <c r="C98" s="6"/>
      <c r="D98" s="7"/>
      <c r="E98" s="7"/>
      <c r="F98" s="7"/>
      <c r="G98" s="7"/>
    </row>
    <row r="99" spans="2:11" ht="26.65" hidden="1" customHeight="1">
      <c r="B99" s="89" t="s">
        <v>68</v>
      </c>
      <c r="C99" s="89"/>
      <c r="D99" s="89"/>
      <c r="E99" s="7"/>
      <c r="F99" s="7"/>
      <c r="G99" s="7"/>
    </row>
    <row r="100" spans="2:11" ht="46.9" hidden="1" customHeight="1">
      <c r="B100" s="97" t="s">
        <v>93</v>
      </c>
      <c r="C100" s="98"/>
      <c r="D100" s="98"/>
      <c r="E100" s="98"/>
      <c r="F100" s="98"/>
      <c r="G100" s="98"/>
      <c r="H100" s="98"/>
      <c r="I100" s="98"/>
      <c r="J100" s="98"/>
      <c r="K100" s="98"/>
    </row>
    <row r="101" spans="2:11" ht="22.15" hidden="1" customHeight="1">
      <c r="B101" s="99" t="s">
        <v>29</v>
      </c>
      <c r="C101" s="99"/>
      <c r="D101" s="99"/>
      <c r="E101" s="99"/>
      <c r="F101" s="99"/>
      <c r="G101" s="99"/>
      <c r="H101" s="99"/>
      <c r="I101" s="99"/>
      <c r="J101" s="99"/>
      <c r="K101" s="99"/>
    </row>
    <row r="102" spans="2:11" ht="22.15" hidden="1" customHeight="1">
      <c r="B102" s="100" t="s">
        <v>105</v>
      </c>
      <c r="C102" s="100"/>
      <c r="D102" s="100"/>
      <c r="E102" s="100"/>
      <c r="F102" s="100"/>
      <c r="G102" s="100"/>
      <c r="H102" s="100"/>
      <c r="I102" s="100"/>
      <c r="J102" s="100"/>
      <c r="K102" s="100"/>
    </row>
    <row r="103" spans="2:11" ht="22.15" hidden="1" customHeight="1">
      <c r="B103" s="94" t="s">
        <v>205</v>
      </c>
      <c r="C103" s="94"/>
      <c r="D103" s="94"/>
      <c r="E103" s="94"/>
      <c r="F103" s="94"/>
      <c r="G103" s="94"/>
      <c r="H103" s="94"/>
      <c r="I103" s="94"/>
      <c r="J103" s="94"/>
      <c r="K103" s="94"/>
    </row>
    <row r="104" spans="2:11" ht="22.15" hidden="1" customHeight="1">
      <c r="B104" s="94" t="s">
        <v>106</v>
      </c>
      <c r="C104" s="94"/>
      <c r="D104" s="94"/>
      <c r="E104" s="94"/>
      <c r="F104" s="94"/>
      <c r="G104" s="94"/>
      <c r="H104" s="94"/>
      <c r="I104" s="94"/>
      <c r="J104" s="94"/>
      <c r="K104" s="94"/>
    </row>
    <row r="105" spans="2:11" ht="22.15" hidden="1" customHeight="1">
      <c r="B105" s="94" t="s">
        <v>107</v>
      </c>
      <c r="C105" s="94"/>
      <c r="D105" s="94"/>
      <c r="E105" s="94"/>
      <c r="F105" s="94"/>
      <c r="G105" s="94"/>
      <c r="H105" s="94"/>
      <c r="I105" s="94"/>
      <c r="J105" s="94"/>
      <c r="K105" s="94"/>
    </row>
    <row r="106" spans="2:11" ht="22.15" hidden="1" customHeight="1">
      <c r="B106" s="95" t="s">
        <v>115</v>
      </c>
      <c r="C106" s="94"/>
      <c r="D106" s="94"/>
      <c r="E106" s="94"/>
      <c r="F106" s="94"/>
      <c r="G106" s="94"/>
      <c r="H106" s="94"/>
      <c r="I106" s="94"/>
      <c r="J106" s="94"/>
      <c r="K106" s="94"/>
    </row>
    <row r="107" spans="2:11" hidden="1">
      <c r="B107" s="7"/>
      <c r="C107" s="7"/>
      <c r="D107" s="7"/>
      <c r="E107" s="7"/>
      <c r="F107" s="7"/>
      <c r="G107" s="7"/>
    </row>
    <row r="108" spans="2:11" ht="86.65" hidden="1" customHeight="1">
      <c r="B108" s="88" t="s">
        <v>67</v>
      </c>
      <c r="C108" s="88"/>
      <c r="D108" s="88"/>
      <c r="E108" s="88"/>
      <c r="F108" s="88"/>
      <c r="G108" s="88"/>
      <c r="H108" s="88"/>
      <c r="I108" s="88"/>
      <c r="J108" s="88"/>
      <c r="K108" s="88"/>
    </row>
    <row r="109" spans="2:11" ht="76.150000000000006" hidden="1" customHeight="1">
      <c r="B109" s="88" t="s">
        <v>66</v>
      </c>
      <c r="C109" s="88"/>
      <c r="D109" s="88"/>
      <c r="E109" s="88"/>
      <c r="F109" s="88"/>
      <c r="G109" s="88"/>
      <c r="H109" s="88"/>
      <c r="I109" s="88"/>
      <c r="J109" s="88"/>
      <c r="K109" s="88"/>
    </row>
    <row r="110" spans="2:11" ht="39.65" hidden="1" customHeight="1">
      <c r="B110" s="88" t="s">
        <v>92</v>
      </c>
      <c r="C110" s="88"/>
      <c r="D110" s="88"/>
      <c r="E110" s="88"/>
      <c r="F110" s="88"/>
      <c r="G110" s="88"/>
      <c r="H110" s="88"/>
      <c r="I110" s="88"/>
      <c r="J110" s="88"/>
      <c r="K110" s="88"/>
    </row>
    <row r="111" spans="2:11" ht="39.65" hidden="1" customHeight="1">
      <c r="B111" s="88" t="s">
        <v>117</v>
      </c>
      <c r="C111" s="88"/>
      <c r="D111" s="88"/>
      <c r="E111" s="88"/>
      <c r="F111" s="88"/>
      <c r="G111" s="88"/>
      <c r="H111" s="88"/>
      <c r="I111" s="88"/>
      <c r="J111" s="88"/>
      <c r="K111" s="88"/>
    </row>
    <row r="112" spans="2:11" ht="59.65" hidden="1" customHeight="1">
      <c r="B112" s="88" t="s">
        <v>123</v>
      </c>
      <c r="C112" s="88"/>
      <c r="D112" s="88"/>
      <c r="E112" s="88"/>
      <c r="F112" s="88"/>
      <c r="G112" s="88"/>
      <c r="H112" s="88"/>
      <c r="I112" s="88"/>
      <c r="J112" s="88"/>
      <c r="K112" s="88"/>
    </row>
    <row r="113" spans="2:11" ht="28.9" hidden="1" customHeight="1">
      <c r="B113" s="91" t="s">
        <v>200</v>
      </c>
      <c r="C113" s="91"/>
      <c r="D113" s="91"/>
      <c r="E113" s="91"/>
      <c r="F113" s="91"/>
      <c r="G113" s="91"/>
      <c r="H113" s="91"/>
      <c r="I113" s="91"/>
      <c r="J113" s="91"/>
      <c r="K113" s="91"/>
    </row>
    <row r="114" spans="2:11" ht="30.65" hidden="1" customHeight="1">
      <c r="B114" s="91" t="s">
        <v>190</v>
      </c>
      <c r="C114" s="91"/>
      <c r="D114" s="91"/>
      <c r="E114" s="91"/>
      <c r="F114" s="91"/>
      <c r="G114" s="91"/>
      <c r="H114" s="91"/>
      <c r="I114" s="91"/>
      <c r="J114" s="91"/>
      <c r="K114" s="91"/>
    </row>
    <row r="115" spans="2:11" ht="30.65" hidden="1" customHeight="1">
      <c r="B115" s="91" t="s">
        <v>124</v>
      </c>
      <c r="C115" s="91"/>
      <c r="D115" s="91"/>
      <c r="E115" s="91"/>
      <c r="F115" s="91"/>
      <c r="G115" s="91"/>
      <c r="H115" s="91"/>
      <c r="I115" s="91"/>
      <c r="J115" s="91"/>
      <c r="K115" s="91"/>
    </row>
    <row r="116" spans="2:11" ht="28.9" hidden="1" customHeight="1">
      <c r="B116" s="91" t="s">
        <v>71</v>
      </c>
      <c r="C116" s="91"/>
      <c r="D116" s="91"/>
      <c r="E116" s="91"/>
      <c r="F116" s="91"/>
      <c r="G116" s="91"/>
      <c r="H116" s="91"/>
      <c r="I116" s="91"/>
      <c r="J116" s="91"/>
      <c r="K116" s="91"/>
    </row>
    <row r="117" spans="2:11" ht="28.9" hidden="1" customHeight="1">
      <c r="B117" s="91" t="s">
        <v>126</v>
      </c>
      <c r="C117" s="91"/>
      <c r="D117" s="91"/>
      <c r="E117" s="91"/>
      <c r="F117" s="91"/>
      <c r="G117" s="91"/>
      <c r="H117" s="91"/>
      <c r="I117" s="91"/>
      <c r="J117" s="91"/>
      <c r="K117" s="91"/>
    </row>
    <row r="118" spans="2:11" ht="43.15" hidden="1" customHeight="1">
      <c r="B118" s="88" t="s">
        <v>119</v>
      </c>
      <c r="C118" s="88"/>
      <c r="D118" s="88"/>
      <c r="E118" s="88"/>
      <c r="F118" s="88"/>
      <c r="G118" s="88"/>
      <c r="H118" s="88"/>
      <c r="I118" s="88"/>
      <c r="J118" s="88"/>
      <c r="K118" s="88"/>
    </row>
    <row r="119" spans="2:11" ht="55.15" hidden="1" customHeight="1">
      <c r="B119" s="92" t="s">
        <v>24</v>
      </c>
      <c r="C119" s="92"/>
      <c r="D119" s="93"/>
      <c r="E119" s="93"/>
      <c r="F119" s="93"/>
      <c r="G119" s="93"/>
      <c r="H119" s="93"/>
      <c r="I119" s="93"/>
      <c r="J119" s="93"/>
      <c r="K119" s="93"/>
    </row>
    <row r="120" spans="2:11" ht="38.65" hidden="1" customHeight="1">
      <c r="B120" s="88" t="s">
        <v>77</v>
      </c>
      <c r="C120" s="88"/>
      <c r="D120" s="88"/>
      <c r="E120" s="88"/>
      <c r="F120" s="88"/>
      <c r="G120" s="88"/>
      <c r="H120" s="88"/>
      <c r="I120" s="88"/>
      <c r="J120" s="88"/>
      <c r="K120" s="88"/>
    </row>
    <row r="121" spans="2:11" ht="90" hidden="1" customHeight="1">
      <c r="B121" s="88" t="s">
        <v>142</v>
      </c>
      <c r="C121" s="88"/>
      <c r="D121" s="88"/>
      <c r="E121" s="88"/>
      <c r="F121" s="88"/>
      <c r="G121" s="88"/>
      <c r="H121" s="88"/>
      <c r="I121" s="88"/>
      <c r="J121" s="88"/>
      <c r="K121" s="88"/>
    </row>
    <row r="122" spans="2:11" ht="102.65" hidden="1" customHeight="1">
      <c r="B122" s="88" t="s">
        <v>145</v>
      </c>
      <c r="C122" s="88"/>
      <c r="D122" s="88"/>
      <c r="E122" s="88"/>
      <c r="F122" s="88"/>
      <c r="G122" s="88"/>
      <c r="H122" s="88"/>
      <c r="I122" s="88"/>
      <c r="J122" s="88"/>
      <c r="K122" s="88"/>
    </row>
    <row r="123" spans="2:11" ht="75.650000000000006" hidden="1" customHeight="1">
      <c r="B123" s="88" t="s">
        <v>144</v>
      </c>
      <c r="C123" s="88"/>
      <c r="D123" s="88"/>
      <c r="E123" s="88"/>
      <c r="F123" s="88"/>
      <c r="G123" s="88"/>
      <c r="H123" s="88"/>
      <c r="I123" s="88"/>
      <c r="J123" s="88"/>
      <c r="K123" s="88"/>
    </row>
    <row r="124" spans="2:11" hidden="1">
      <c r="B124" s="88" t="s">
        <v>129</v>
      </c>
      <c r="C124" s="88"/>
      <c r="D124" s="88"/>
      <c r="E124" s="88"/>
      <c r="F124" s="88"/>
      <c r="G124" s="88"/>
      <c r="H124" s="88"/>
      <c r="I124" s="88"/>
      <c r="J124" s="88"/>
      <c r="K124" s="88"/>
    </row>
    <row r="125" spans="2:11" hidden="1">
      <c r="B125" s="88" t="s">
        <v>130</v>
      </c>
      <c r="C125" s="88"/>
      <c r="D125" s="88"/>
      <c r="E125" s="88"/>
      <c r="F125" s="88"/>
      <c r="G125" s="88"/>
      <c r="H125" s="88"/>
      <c r="I125" s="88"/>
      <c r="J125" s="88"/>
      <c r="K125" s="88"/>
    </row>
    <row r="126" spans="2:11" hidden="1">
      <c r="B126" s="88" t="s">
        <v>131</v>
      </c>
      <c r="C126" s="88"/>
      <c r="D126" s="88"/>
      <c r="E126" s="88"/>
      <c r="F126" s="88"/>
      <c r="G126" s="88"/>
      <c r="H126" s="88"/>
      <c r="I126" s="88"/>
      <c r="J126" s="88"/>
      <c r="K126" s="88"/>
    </row>
    <row r="127" spans="2:11" hidden="1">
      <c r="B127" s="88" t="s">
        <v>132</v>
      </c>
      <c r="C127" s="88"/>
      <c r="D127" s="88"/>
      <c r="E127" s="88"/>
      <c r="F127" s="88"/>
      <c r="G127" s="88"/>
      <c r="H127" s="88"/>
      <c r="I127" s="88"/>
      <c r="J127" s="88"/>
      <c r="K127" s="88"/>
    </row>
    <row r="128" spans="2:11" hidden="1">
      <c r="B128" s="88" t="s">
        <v>128</v>
      </c>
      <c r="C128" s="88"/>
      <c r="D128" s="88"/>
      <c r="E128" s="88"/>
      <c r="F128" s="88"/>
      <c r="G128" s="88"/>
      <c r="H128" s="88"/>
      <c r="I128" s="88"/>
      <c r="J128" s="88"/>
      <c r="K128" s="88"/>
    </row>
    <row r="129" spans="2:11" hidden="1">
      <c r="B129" s="88" t="s">
        <v>133</v>
      </c>
      <c r="C129" s="88"/>
      <c r="D129" s="88"/>
      <c r="E129" s="88"/>
      <c r="F129" s="88"/>
      <c r="G129" s="88"/>
      <c r="H129" s="88"/>
      <c r="I129" s="88"/>
      <c r="J129" s="88"/>
      <c r="K129" s="88"/>
    </row>
    <row r="130" spans="2:11" hidden="1">
      <c r="B130" s="88" t="s">
        <v>134</v>
      </c>
      <c r="C130" s="88"/>
      <c r="D130" s="88"/>
      <c r="E130" s="88"/>
      <c r="F130" s="88"/>
      <c r="G130" s="88"/>
      <c r="H130" s="88"/>
      <c r="I130" s="88"/>
      <c r="J130" s="88"/>
      <c r="K130" s="88"/>
    </row>
    <row r="131" spans="2:11" hidden="1">
      <c r="B131" s="88" t="s">
        <v>135</v>
      </c>
      <c r="C131" s="88"/>
      <c r="D131" s="88"/>
      <c r="E131" s="88"/>
      <c r="F131" s="88"/>
      <c r="G131" s="88"/>
      <c r="H131" s="88"/>
      <c r="I131" s="88"/>
      <c r="J131" s="88"/>
      <c r="K131" s="88"/>
    </row>
    <row r="132" spans="2:11" hidden="1">
      <c r="B132" s="88" t="s">
        <v>132</v>
      </c>
      <c r="C132" s="88"/>
      <c r="D132" s="88"/>
      <c r="E132" s="88"/>
      <c r="F132" s="88"/>
      <c r="G132" s="88"/>
      <c r="H132" s="88"/>
      <c r="I132" s="88"/>
      <c r="J132" s="88"/>
      <c r="K132" s="88"/>
    </row>
    <row r="133" spans="2:11" hidden="1">
      <c r="B133" s="88" t="s">
        <v>136</v>
      </c>
      <c r="C133" s="88"/>
      <c r="D133" s="88"/>
      <c r="E133" s="88"/>
      <c r="F133" s="88"/>
      <c r="G133" s="88"/>
      <c r="H133" s="88"/>
      <c r="I133" s="88"/>
      <c r="J133" s="88"/>
      <c r="K133" s="88"/>
    </row>
    <row r="134" spans="2:11" ht="42.65" hidden="1" customHeight="1">
      <c r="B134" s="90" t="s">
        <v>141</v>
      </c>
      <c r="C134" s="90"/>
      <c r="D134" s="90"/>
      <c r="E134" s="90"/>
      <c r="F134" s="90"/>
      <c r="G134" s="90"/>
      <c r="H134" s="90"/>
      <c r="I134" s="90"/>
      <c r="J134" s="90"/>
      <c r="K134" s="90"/>
    </row>
    <row r="135" spans="2:11" ht="37.9" hidden="1" customHeight="1">
      <c r="B135" s="90" t="s">
        <v>141</v>
      </c>
      <c r="C135" s="90"/>
      <c r="D135" s="90"/>
      <c r="E135" s="90"/>
      <c r="F135" s="90"/>
      <c r="G135" s="90"/>
      <c r="H135" s="90"/>
      <c r="I135" s="90"/>
      <c r="J135" s="90"/>
      <c r="K135" s="90"/>
    </row>
    <row r="136" spans="2:11" ht="46.15" hidden="1" customHeight="1">
      <c r="B136" s="90" t="s">
        <v>141</v>
      </c>
      <c r="C136" s="90"/>
      <c r="D136" s="90"/>
      <c r="E136" s="90"/>
      <c r="F136" s="90"/>
      <c r="G136" s="90"/>
      <c r="H136" s="90"/>
      <c r="I136" s="90"/>
      <c r="J136" s="90"/>
      <c r="K136" s="90"/>
    </row>
    <row r="137" spans="2:11" hidden="1">
      <c r="B137" s="90"/>
      <c r="C137" s="90"/>
      <c r="D137" s="90"/>
      <c r="E137" s="90"/>
      <c r="F137" s="90"/>
      <c r="G137" s="90"/>
      <c r="H137" s="90"/>
      <c r="I137" s="90"/>
      <c r="J137" s="90"/>
      <c r="K137" s="90"/>
    </row>
    <row r="138" spans="2:11" ht="48.65" hidden="1" customHeight="1">
      <c r="B138" s="90" t="s">
        <v>141</v>
      </c>
      <c r="C138" s="90"/>
      <c r="D138" s="90"/>
      <c r="E138" s="90"/>
      <c r="F138" s="90"/>
      <c r="G138" s="90"/>
      <c r="H138" s="90"/>
      <c r="I138" s="90"/>
      <c r="J138" s="90"/>
      <c r="K138" s="90"/>
    </row>
    <row r="139" spans="2:11" ht="61.9" hidden="1" customHeight="1">
      <c r="B139" s="88" t="s">
        <v>85</v>
      </c>
      <c r="C139" s="88"/>
      <c r="D139" s="88"/>
      <c r="E139" s="88"/>
      <c r="F139" s="88"/>
      <c r="G139" s="88"/>
      <c r="H139" s="88"/>
      <c r="I139" s="88"/>
      <c r="J139" s="88"/>
      <c r="K139" s="88"/>
    </row>
    <row r="140" spans="2:11" ht="87" hidden="1" customHeight="1">
      <c r="B140" s="88" t="s">
        <v>86</v>
      </c>
      <c r="C140" s="88"/>
      <c r="D140" s="88"/>
      <c r="E140" s="88"/>
      <c r="F140" s="88"/>
      <c r="G140" s="88"/>
      <c r="H140" s="88"/>
      <c r="I140" s="88"/>
      <c r="J140" s="88"/>
      <c r="K140" s="88"/>
    </row>
    <row r="141" spans="2:11" ht="86.65" hidden="1" customHeight="1">
      <c r="B141" s="88" t="s">
        <v>87</v>
      </c>
      <c r="C141" s="88"/>
      <c r="D141" s="88"/>
      <c r="E141" s="88"/>
      <c r="F141" s="88"/>
      <c r="G141" s="88"/>
      <c r="H141" s="88"/>
      <c r="I141" s="88"/>
      <c r="J141" s="88"/>
      <c r="K141" s="88"/>
    </row>
    <row r="142" spans="2:11" ht="90" hidden="1" customHeight="1">
      <c r="B142" s="88" t="s">
        <v>88</v>
      </c>
      <c r="C142" s="88"/>
      <c r="D142" s="88"/>
      <c r="E142" s="88"/>
      <c r="F142" s="88"/>
      <c r="G142" s="88"/>
      <c r="H142" s="88"/>
      <c r="I142" s="88"/>
      <c r="J142" s="88"/>
      <c r="K142" s="88"/>
    </row>
    <row r="143" spans="2:11" ht="73.150000000000006" hidden="1" customHeight="1">
      <c r="B143" s="88" t="s">
        <v>191</v>
      </c>
      <c r="C143" s="88"/>
      <c r="D143" s="88"/>
      <c r="E143" s="88"/>
      <c r="F143" s="88"/>
      <c r="G143" s="88"/>
      <c r="H143" s="88"/>
      <c r="I143" s="88"/>
      <c r="J143" s="88"/>
      <c r="K143" s="88"/>
    </row>
    <row r="144" spans="2:11" ht="32.65" hidden="1" customHeight="1">
      <c r="B144" s="88" t="s">
        <v>70</v>
      </c>
      <c r="C144" s="88"/>
      <c r="D144" s="88"/>
      <c r="E144" s="88"/>
      <c r="F144" s="88"/>
      <c r="G144" s="88"/>
      <c r="H144" s="88"/>
      <c r="I144" s="88"/>
      <c r="J144" s="88"/>
      <c r="K144" s="88"/>
    </row>
    <row r="145" spans="2:11" ht="32.65" hidden="1" customHeight="1">
      <c r="B145" s="88" t="s">
        <v>125</v>
      </c>
      <c r="C145" s="88"/>
      <c r="D145" s="88"/>
      <c r="E145" s="88"/>
      <c r="F145" s="88"/>
      <c r="G145" s="88"/>
      <c r="H145" s="88"/>
      <c r="I145" s="88"/>
      <c r="J145" s="88"/>
      <c r="K145" s="88"/>
    </row>
    <row r="146" spans="2:11" ht="24" hidden="1" customHeight="1">
      <c r="B146" s="89" t="s">
        <v>69</v>
      </c>
      <c r="C146" s="89"/>
      <c r="D146" s="89"/>
      <c r="E146" s="7"/>
      <c r="F146" s="7"/>
      <c r="G146" s="7"/>
    </row>
    <row r="147" spans="2:11" ht="24" hidden="1" customHeight="1">
      <c r="B147" s="7">
        <f>IF(B3="研究計画中(委員会にて様式1で審議する段階。プロセス1)",1,IF(B3="研究実施前(委員会にて様式2で審議する段階。プロセス3)",2,0))</f>
        <v>1</v>
      </c>
      <c r="C147" s="7" t="s">
        <v>65</v>
      </c>
      <c r="D147" s="7"/>
      <c r="E147" s="7"/>
      <c r="F147" s="7"/>
      <c r="G147" s="7"/>
    </row>
    <row r="148" spans="2:11" ht="24" hidden="1" customHeight="1">
      <c r="B148" s="7">
        <f>IF(txtKenShu=txtKenShuMizukara,1,IF(txtKenShu=txtKenShuItaku,2,IF(txtKenShu=txtKenShuJutaku,3,IF(txtKenShu=txtKenShuKyoudou,4,IF(txtKenShu=txtKenShuTestbed,5,0)))))</f>
        <v>2</v>
      </c>
      <c r="C148" s="7" t="s">
        <v>116</v>
      </c>
      <c r="D148" s="7"/>
      <c r="E148" s="7"/>
      <c r="F148" s="7"/>
      <c r="G148" s="7"/>
      <c r="H148" s="27"/>
    </row>
    <row r="149" spans="2:11" hidden="1">
      <c r="B149" s="7"/>
      <c r="C149" s="7"/>
      <c r="D149" s="7"/>
      <c r="E149" s="7"/>
      <c r="F149" s="7"/>
      <c r="G149" s="7"/>
    </row>
    <row r="150" spans="2:11" ht="24" customHeight="1">
      <c r="B150" s="7"/>
      <c r="C150" s="7"/>
      <c r="D150" s="7"/>
      <c r="E150" s="7"/>
      <c r="F150" s="7"/>
      <c r="G150" s="7"/>
    </row>
    <row r="151" spans="2:11" ht="24" customHeight="1">
      <c r="B151" s="7"/>
      <c r="C151" s="7"/>
      <c r="D151" s="7"/>
      <c r="E151" s="7"/>
      <c r="F151" s="7"/>
      <c r="G151" s="7"/>
    </row>
    <row r="152" spans="2:11" ht="24" customHeight="1">
      <c r="B152" s="7"/>
      <c r="C152" s="7"/>
      <c r="D152" s="7"/>
      <c r="E152" s="7"/>
      <c r="F152" s="7"/>
      <c r="G152" s="7"/>
    </row>
    <row r="153" spans="2:11" ht="24" customHeight="1">
      <c r="B153" s="7"/>
      <c r="C153" s="7"/>
      <c r="D153" s="7"/>
      <c r="E153" s="7"/>
      <c r="F153" s="7"/>
      <c r="G153" s="7"/>
    </row>
    <row r="154" spans="2:11" ht="24" customHeight="1">
      <c r="B154" s="7"/>
      <c r="C154" s="7"/>
      <c r="D154" s="7"/>
      <c r="E154" s="7"/>
      <c r="F154" s="7"/>
      <c r="G154" s="7"/>
    </row>
    <row r="155" spans="2:11" ht="24" customHeight="1">
      <c r="B155" s="7"/>
      <c r="C155" s="7"/>
      <c r="D155" s="7"/>
      <c r="E155" s="7"/>
      <c r="F155" s="7"/>
      <c r="G155" s="7"/>
    </row>
    <row r="156" spans="2:11" ht="24" customHeight="1">
      <c r="B156" s="7"/>
      <c r="C156" s="7"/>
      <c r="D156" s="7"/>
      <c r="E156" s="7"/>
      <c r="F156" s="7"/>
      <c r="G156" s="7"/>
    </row>
    <row r="157" spans="2:11" ht="24" customHeight="1">
      <c r="B157" s="7"/>
      <c r="C157" s="7"/>
      <c r="D157" s="7"/>
      <c r="E157" s="7"/>
      <c r="F157" s="7"/>
      <c r="G157" s="7"/>
    </row>
    <row r="158" spans="2:11" ht="24" customHeight="1">
      <c r="B158" s="7"/>
      <c r="C158" s="7"/>
      <c r="D158" s="7"/>
      <c r="E158" s="7"/>
      <c r="F158" s="7"/>
      <c r="G158" s="7"/>
    </row>
    <row r="159" spans="2:11" ht="24" customHeight="1">
      <c r="B159" s="7"/>
      <c r="C159" s="7"/>
      <c r="D159" s="7"/>
      <c r="E159" s="7"/>
      <c r="F159" s="7"/>
      <c r="G159" s="7"/>
    </row>
    <row r="160" spans="2:11" ht="24" customHeight="1">
      <c r="B160" s="7"/>
      <c r="C160" s="7"/>
      <c r="D160" s="7"/>
      <c r="E160" s="7"/>
      <c r="F160" s="7"/>
      <c r="G160" s="7"/>
    </row>
    <row r="161" spans="2:7" ht="24" customHeight="1">
      <c r="B161" s="7"/>
      <c r="C161" s="7"/>
      <c r="D161" s="7"/>
      <c r="E161" s="7"/>
      <c r="F161" s="7"/>
      <c r="G161" s="7"/>
    </row>
    <row r="162" spans="2:7" ht="24" customHeight="1">
      <c r="B162" s="7"/>
      <c r="C162" s="7"/>
      <c r="D162" s="7"/>
      <c r="E162" s="7"/>
      <c r="F162" s="7"/>
      <c r="G162" s="7"/>
    </row>
    <row r="163" spans="2:7" ht="24" customHeight="1">
      <c r="B163" s="7"/>
      <c r="C163" s="7"/>
      <c r="D163" s="7"/>
      <c r="E163" s="7"/>
      <c r="F163" s="7"/>
      <c r="G163" s="7"/>
    </row>
    <row r="164" spans="2:7" ht="24" customHeight="1">
      <c r="B164" s="7"/>
      <c r="C164" s="7"/>
      <c r="D164" s="7"/>
      <c r="E164" s="7"/>
      <c r="F164" s="7"/>
      <c r="G164" s="7"/>
    </row>
    <row r="165" spans="2:7" ht="24" customHeight="1">
      <c r="B165" s="7"/>
      <c r="C165" s="7"/>
      <c r="D165" s="7"/>
      <c r="E165" s="7"/>
      <c r="F165" s="7"/>
      <c r="G165" s="7"/>
    </row>
    <row r="166" spans="2:7" ht="24" customHeight="1">
      <c r="B166" s="7"/>
      <c r="C166" s="7"/>
      <c r="D166" s="7"/>
      <c r="E166" s="7"/>
      <c r="F166" s="7"/>
      <c r="G166" s="7"/>
    </row>
    <row r="167" spans="2:7" ht="24" customHeight="1">
      <c r="B167" s="7"/>
      <c r="C167" s="7"/>
      <c r="D167" s="7"/>
      <c r="E167" s="7"/>
      <c r="F167" s="7"/>
      <c r="G167" s="7"/>
    </row>
    <row r="168" spans="2:7" ht="24" customHeight="1">
      <c r="B168" s="7"/>
      <c r="C168" s="7"/>
      <c r="D168" s="7"/>
      <c r="E168" s="7"/>
      <c r="F168" s="7"/>
      <c r="G168" s="7"/>
    </row>
    <row r="169" spans="2:7">
      <c r="B169" s="7"/>
      <c r="C169" s="7"/>
      <c r="D169" s="7"/>
      <c r="E169" s="7"/>
      <c r="F169" s="7"/>
      <c r="G169" s="7"/>
    </row>
    <row r="170" spans="2:7">
      <c r="B170" s="7"/>
      <c r="C170" s="7"/>
      <c r="D170" s="7"/>
      <c r="E170" s="7"/>
      <c r="F170" s="7"/>
      <c r="G170" s="7"/>
    </row>
    <row r="171" spans="2:7">
      <c r="B171" s="7"/>
      <c r="C171" s="7"/>
      <c r="D171" s="7"/>
      <c r="E171" s="7"/>
      <c r="F171" s="7"/>
      <c r="G171" s="7"/>
    </row>
  </sheetData>
  <mergeCells count="232">
    <mergeCell ref="B141:K141"/>
    <mergeCell ref="B142:K142"/>
    <mergeCell ref="B143:K143"/>
    <mergeCell ref="B144:K144"/>
    <mergeCell ref="B145:K145"/>
    <mergeCell ref="B146:D146"/>
    <mergeCell ref="B135:K135"/>
    <mergeCell ref="B136:K136"/>
    <mergeCell ref="B137:K137"/>
    <mergeCell ref="B138:K138"/>
    <mergeCell ref="B139:K139"/>
    <mergeCell ref="B140:K140"/>
    <mergeCell ref="B129:K129"/>
    <mergeCell ref="B130:K130"/>
    <mergeCell ref="B131:K131"/>
    <mergeCell ref="B132:K132"/>
    <mergeCell ref="B133:K133"/>
    <mergeCell ref="B134:K134"/>
    <mergeCell ref="B123:K123"/>
    <mergeCell ref="B124:K124"/>
    <mergeCell ref="B125:K125"/>
    <mergeCell ref="B126:K126"/>
    <mergeCell ref="B127:K127"/>
    <mergeCell ref="B128:K128"/>
    <mergeCell ref="B117:K117"/>
    <mergeCell ref="B118:K118"/>
    <mergeCell ref="B119:K119"/>
    <mergeCell ref="B120:K120"/>
    <mergeCell ref="B121:K121"/>
    <mergeCell ref="B122:K122"/>
    <mergeCell ref="B111:K111"/>
    <mergeCell ref="B112:K112"/>
    <mergeCell ref="B113:K113"/>
    <mergeCell ref="B114:K114"/>
    <mergeCell ref="B115:K115"/>
    <mergeCell ref="B116:K116"/>
    <mergeCell ref="B104:K104"/>
    <mergeCell ref="B105:K105"/>
    <mergeCell ref="B106:K106"/>
    <mergeCell ref="B108:K108"/>
    <mergeCell ref="B109:K109"/>
    <mergeCell ref="B110:K110"/>
    <mergeCell ref="M96:T96"/>
    <mergeCell ref="B99:D99"/>
    <mergeCell ref="B100:K100"/>
    <mergeCell ref="B101:K101"/>
    <mergeCell ref="B102:K102"/>
    <mergeCell ref="B103:K103"/>
    <mergeCell ref="B92:K92"/>
    <mergeCell ref="B93:J93"/>
    <mergeCell ref="B94:C94"/>
    <mergeCell ref="D94:E94"/>
    <mergeCell ref="F94:K94"/>
    <mergeCell ref="B96:D96"/>
    <mergeCell ref="E96:K96"/>
    <mergeCell ref="B86:D86"/>
    <mergeCell ref="E86:K86"/>
    <mergeCell ref="B88:K88"/>
    <mergeCell ref="B89:J89"/>
    <mergeCell ref="B90:C90"/>
    <mergeCell ref="E90:H90"/>
    <mergeCell ref="J90:K90"/>
    <mergeCell ref="B84:D84"/>
    <mergeCell ref="E84:F84"/>
    <mergeCell ref="H84:I84"/>
    <mergeCell ref="J84:K84"/>
    <mergeCell ref="M84:T86"/>
    <mergeCell ref="B85:J85"/>
    <mergeCell ref="B75:C80"/>
    <mergeCell ref="D75:J75"/>
    <mergeCell ref="D76:E76"/>
    <mergeCell ref="F76:K76"/>
    <mergeCell ref="M76:T77"/>
    <mergeCell ref="D77:E77"/>
    <mergeCell ref="F77:K77"/>
    <mergeCell ref="D78:E78"/>
    <mergeCell ref="F78:K78"/>
    <mergeCell ref="D79:J79"/>
    <mergeCell ref="B70:C70"/>
    <mergeCell ref="D70:J70"/>
    <mergeCell ref="M71:T74"/>
    <mergeCell ref="B72:K72"/>
    <mergeCell ref="B73:C73"/>
    <mergeCell ref="D73:J73"/>
    <mergeCell ref="B74:K74"/>
    <mergeCell ref="D80:J80"/>
    <mergeCell ref="B82:K82"/>
    <mergeCell ref="M82:T83"/>
    <mergeCell ref="B83:J83"/>
    <mergeCell ref="B64:K64"/>
    <mergeCell ref="B65:C67"/>
    <mergeCell ref="D65:J65"/>
    <mergeCell ref="M65:T65"/>
    <mergeCell ref="D66:J66"/>
    <mergeCell ref="M66:T67"/>
    <mergeCell ref="D67:J67"/>
    <mergeCell ref="B68:K68"/>
    <mergeCell ref="B69:K69"/>
    <mergeCell ref="M59:T59"/>
    <mergeCell ref="B60:K60"/>
    <mergeCell ref="B61:K61"/>
    <mergeCell ref="B62:C63"/>
    <mergeCell ref="D62:E62"/>
    <mergeCell ref="F62:K62"/>
    <mergeCell ref="M62:T62"/>
    <mergeCell ref="D63:E63"/>
    <mergeCell ref="F63:K63"/>
    <mergeCell ref="M63:T63"/>
    <mergeCell ref="B54:J54"/>
    <mergeCell ref="B55:C59"/>
    <mergeCell ref="D55:E55"/>
    <mergeCell ref="F55:K55"/>
    <mergeCell ref="D56:E56"/>
    <mergeCell ref="F56:K56"/>
    <mergeCell ref="D57:E57"/>
    <mergeCell ref="F57:K57"/>
    <mergeCell ref="D58:E58"/>
    <mergeCell ref="F58:K58"/>
    <mergeCell ref="D59:E59"/>
    <mergeCell ref="F59:K59"/>
    <mergeCell ref="B51:C51"/>
    <mergeCell ref="D51:J51"/>
    <mergeCell ref="B52:C53"/>
    <mergeCell ref="D52:E52"/>
    <mergeCell ref="F52:K52"/>
    <mergeCell ref="M52:T52"/>
    <mergeCell ref="D53:E53"/>
    <mergeCell ref="F53:K53"/>
    <mergeCell ref="M53:T53"/>
    <mergeCell ref="B47:K47"/>
    <mergeCell ref="B48:K48"/>
    <mergeCell ref="B49:C49"/>
    <mergeCell ref="D49:J49"/>
    <mergeCell ref="M49:T49"/>
    <mergeCell ref="B50:C50"/>
    <mergeCell ref="D50:E50"/>
    <mergeCell ref="F50:K50"/>
    <mergeCell ref="B43:C46"/>
    <mergeCell ref="D43:E43"/>
    <mergeCell ref="F43:K43"/>
    <mergeCell ref="D44:E44"/>
    <mergeCell ref="F44:K44"/>
    <mergeCell ref="D45:E45"/>
    <mergeCell ref="F45:K45"/>
    <mergeCell ref="D46:J46"/>
    <mergeCell ref="B42:C42"/>
    <mergeCell ref="D42:E42"/>
    <mergeCell ref="F42:K42"/>
    <mergeCell ref="M42:T42"/>
    <mergeCell ref="G36:H36"/>
    <mergeCell ref="I36:K36"/>
    <mergeCell ref="D38:J38"/>
    <mergeCell ref="M38:T40"/>
    <mergeCell ref="B39:C40"/>
    <mergeCell ref="D39:E39"/>
    <mergeCell ref="F39:K39"/>
    <mergeCell ref="D40:J40"/>
    <mergeCell ref="D37:J37"/>
    <mergeCell ref="B34:C34"/>
    <mergeCell ref="D34:E34"/>
    <mergeCell ref="F34:K34"/>
    <mergeCell ref="M34:T36"/>
    <mergeCell ref="B35:J35"/>
    <mergeCell ref="B36:C38"/>
    <mergeCell ref="D36:E36"/>
    <mergeCell ref="B41:C41"/>
    <mergeCell ref="D41:J41"/>
    <mergeCell ref="B27:D27"/>
    <mergeCell ref="E27:K27"/>
    <mergeCell ref="M27:T27"/>
    <mergeCell ref="B28:K28"/>
    <mergeCell ref="M28:T28"/>
    <mergeCell ref="B30:K30"/>
    <mergeCell ref="M30:T32"/>
    <mergeCell ref="B31:J31"/>
    <mergeCell ref="B32:C33"/>
    <mergeCell ref="D32:J32"/>
    <mergeCell ref="D33:E33"/>
    <mergeCell ref="F33:K33"/>
    <mergeCell ref="M33:T33"/>
    <mergeCell ref="B25:D25"/>
    <mergeCell ref="E25:K25"/>
    <mergeCell ref="M25:T25"/>
    <mergeCell ref="B26:D26"/>
    <mergeCell ref="E26:F26"/>
    <mergeCell ref="G26:K26"/>
    <mergeCell ref="B21:C23"/>
    <mergeCell ref="D21:D22"/>
    <mergeCell ref="E21:K22"/>
    <mergeCell ref="M22:T22"/>
    <mergeCell ref="E23:K23"/>
    <mergeCell ref="M23:T23"/>
    <mergeCell ref="H17:K17"/>
    <mergeCell ref="B18:C20"/>
    <mergeCell ref="E18:K18"/>
    <mergeCell ref="M18:T18"/>
    <mergeCell ref="E19:K19"/>
    <mergeCell ref="E20:K20"/>
    <mergeCell ref="D14:K14"/>
    <mergeCell ref="B15:D15"/>
    <mergeCell ref="E15:K15"/>
    <mergeCell ref="M15:T15"/>
    <mergeCell ref="B16:D17"/>
    <mergeCell ref="F16:G16"/>
    <mergeCell ref="H16:K16"/>
    <mergeCell ref="L16:L17"/>
    <mergeCell ref="M16:T17"/>
    <mergeCell ref="F17:G17"/>
    <mergeCell ref="B11:D11"/>
    <mergeCell ref="E11:G11"/>
    <mergeCell ref="H11:K11"/>
    <mergeCell ref="M11:T11"/>
    <mergeCell ref="C13:D13"/>
    <mergeCell ref="E13:K13"/>
    <mergeCell ref="M13:T13"/>
    <mergeCell ref="M7:T7"/>
    <mergeCell ref="G8:K8"/>
    <mergeCell ref="M8:T8"/>
    <mergeCell ref="B9:D9"/>
    <mergeCell ref="E9:K9"/>
    <mergeCell ref="M9:T10"/>
    <mergeCell ref="B10:K10"/>
    <mergeCell ref="D1:I2"/>
    <mergeCell ref="B3:F3"/>
    <mergeCell ref="B5:D8"/>
    <mergeCell ref="E5:E6"/>
    <mergeCell ref="G5:K5"/>
    <mergeCell ref="M5:T5"/>
    <mergeCell ref="G6:K6"/>
    <mergeCell ref="M6:T6"/>
    <mergeCell ref="E7:E8"/>
    <mergeCell ref="G7:K7"/>
  </mergeCells>
  <phoneticPr fontId="1"/>
  <dataValidations count="24">
    <dataValidation type="list" allowBlank="1" showInputMessage="1" showErrorMessage="1" sqref="B3:F3" xr:uid="{8D4877F2-7AF7-4C02-86C7-696DCD063440}">
      <formula1>"研究のステージを選択してください,研究計画中(委員会にて様式1で審議する段階。プロセス1),研究実施前(委員会にて様式2で審議する段階。プロセス3)"</formula1>
    </dataValidation>
    <dataValidation type="list" allowBlank="1" showInputMessage="1" showErrorMessage="1" sqref="K75" xr:uid="{AD1EAD6F-DE2A-49E0-8E08-2ED1DB89D0C7}">
      <formula1>"選択して下さい　,〇,×"</formula1>
    </dataValidation>
    <dataValidation type="list" allowBlank="1" showInputMessage="1" showErrorMessage="1" sqref="K73" xr:uid="{1260281D-46A0-4410-B7DC-30D615798C83}">
      <formula1>"選択して下さい,１．公開・提供の予定あり,２．公開・提供の予定なし,３．未定だが公開の可能性がある"</formula1>
    </dataValidation>
    <dataValidation type="list" allowBlank="1" showInputMessage="1" showErrorMessage="1" sqref="K49" xr:uid="{2C19ED21-36DE-4BC6-BD27-2F9FFEF85384}">
      <formula1>"選択して下さい,１．移送しない,２．担保しながら移送する,×（担保せずに移送する）"</formula1>
    </dataValidation>
    <dataValidation type="list" allowBlank="1" showInputMessage="1" showErrorMessage="1" sqref="K85 K66:K67" xr:uid="{E16DEC16-6CFC-4AB5-B5B5-4C381A2D5BD2}">
      <formula1>"選択して下さい　,○,×"</formula1>
    </dataValidation>
    <dataValidation type="list" allowBlank="1" showInputMessage="1" showErrorMessage="1" sqref="K54" xr:uid="{BBA90988-D2F1-4489-A874-39340F2BBE12}">
      <formula1>"選択して下さい　,1．移送あり,2．移送なし"</formula1>
    </dataValidation>
    <dataValidation type="list" allowBlank="1" showInputMessage="1" showErrorMessage="1" sqref="K69:K70 K65 K83 K79:K81 K46" xr:uid="{6E02807F-EA78-425B-8174-522D90F6DA88}">
      <formula1>"選択して下さい,○,×"</formula1>
    </dataValidation>
    <dataValidation type="list" allowBlank="1" showInputMessage="1" showErrorMessage="1" sqref="F36" xr:uid="{D3E0B90A-217F-43E6-9444-7EFE679C1513}">
      <formula1>"選択してください,書面,Web,アプリ,その他"</formula1>
    </dataValidation>
    <dataValidation type="list" allowBlank="1" showInputMessage="1" showErrorMessage="1" sqref="K32" xr:uid="{071971EE-38B3-43B6-A00A-EEDBC7691915}">
      <formula1>"選択してください　,◯,×"</formula1>
    </dataValidation>
    <dataValidation type="list" allowBlank="1" showInputMessage="1" showErrorMessage="1" sqref="D14:K14" xr:uid="{B7D6CB9E-C05F-401F-A08A-35FEA574DA87}">
      <formula1>$B$101:$B$106</formula1>
    </dataValidation>
    <dataValidation allowBlank="1" showDropDown="1" showInputMessage="1" showErrorMessage="1" sqref="E27 E26:F26 F52:F53 F50 E86:K86" xr:uid="{91273297-B7D0-41C9-8014-A5E7718E7C62}"/>
    <dataValidation allowBlank="1" showDropDown="1" sqref="E15:K15" xr:uid="{2FDAF731-0620-425C-B023-7D7FEF06A3DD}"/>
    <dataValidation type="list" allowBlank="1" showInputMessage="1" showErrorMessage="1" sqref="D15" xr:uid="{2C239A51-1CAC-4595-B76A-9512C5117391}">
      <formula1>$B$101:$B$104</formula1>
    </dataValidation>
    <dataValidation imeMode="halfAlpha" allowBlank="1" showInputMessage="1" showErrorMessage="1" sqref="E20:K20" xr:uid="{45643018-B36C-4B0B-BCB3-4C764F4C0BC7}"/>
    <dataValidation type="list" allowBlank="1" showInputMessage="1" showErrorMessage="1" sqref="K91 K95 K87:K88 K71 K76" xr:uid="{546D494E-B18D-4755-AF95-7AAF354DC66F}">
      <formula1>"　,○,×"</formula1>
    </dataValidation>
    <dataValidation type="list" allowBlank="1" showInputMessage="1" showErrorMessage="1" sqref="K41" xr:uid="{EDA5F0A3-6050-43B4-ADE5-0A1DFA5D1852}">
      <formula1>"選択して下さい　,１．国内のみ,２．海外も含む（・・・）"</formula1>
    </dataValidation>
    <dataValidation type="list" allowBlank="1" showInputMessage="1" showErrorMessage="1" sqref="K94 K33:K34" xr:uid="{6AE76662-DFEE-4728-BDF0-8380C655205D}">
      <formula1>"　,１．NICT,２．NICT以外"</formula1>
    </dataValidation>
    <dataValidation type="list" allowBlank="1" showInputMessage="1" showErrorMessage="1" sqref="K35" xr:uid="{B69FA461-15E4-47D5-96E2-0C131212E238}">
      <formula1>"選択して下さい,１．オプトイン,２．オプトアウト, ３．両方, ×"</formula1>
    </dataValidation>
    <dataValidation type="list" allowBlank="1" showInputMessage="1" showErrorMessage="1" sqref="K40 K37" xr:uid="{2B66F862-A2FE-4E8C-A509-E98F41589D24}">
      <formula1>"選択して下さい,〇,×"</formula1>
    </dataValidation>
    <dataValidation type="list" allowBlank="1" showInputMessage="1" showErrorMessage="1" sqref="K31" xr:uid="{FC3E0A45-F238-4549-AB30-0952C3287A66}">
      <formula1>"選択してください　,１．本研究でデータを取得する,２．既にあるデータを活用するのみで新たな取得はしない"</formula1>
    </dataValidation>
    <dataValidation type="list" allowBlank="1" showInputMessage="1" showErrorMessage="1" sqref="K93" xr:uid="{00FA1024-2895-486D-9F1B-FBF9962A4768}">
      <formula1>"選択して下さい,１．初回の申請であるため・・・,２．コメントがあった,３．コメントはなかった"</formula1>
    </dataValidation>
    <dataValidation type="list" allowBlank="1" showInputMessage="1" showErrorMessage="1" sqref="K51" xr:uid="{3F568096-3749-4119-802E-87B7AC52A974}">
      <formula1>"選択して下さい,１．保管しない,２．担保しながら保管する,×（担保せずに保管する）"</formula1>
    </dataValidation>
    <dataValidation type="list" allowBlank="1" showInputMessage="1" showErrorMessage="1" sqref="K89" xr:uid="{FF2470A4-3497-4372-9E72-8BE8F9A1B507}">
      <formula1>"選択して下さい,１．実験は行わない,２．倫理委員会の承認を受けている,３．承認を受ける予定である,×（承認を受ける予定はない）"</formula1>
    </dataValidation>
    <dataValidation type="list" allowBlank="1" showInputMessage="1" showErrorMessage="1" sqref="K38" xr:uid="{890C9BE7-B802-4B43-AE1A-F2E448D5E270}">
      <formula1>"選択して下さい,１．未成年から取得しない,２．保護者の同意を取得,×（保護者の同意を取得しない）"</formula1>
    </dataValidation>
  </dataValidations>
  <hyperlinks>
    <hyperlink ref="E20" r:id="rId1" xr:uid="{0C7CD4FE-ECB2-4FA1-AD90-BF044846F2D3}"/>
  </hyperlinks>
  <printOptions horizontalCentered="1"/>
  <pageMargins left="0.70866141732283472" right="0.70866141732283472" top="0.74803149606299213" bottom="0.74803149606299213" header="0.31496062992125984" footer="0.31496062992125984"/>
  <pageSetup paperSize="9" scale="55" fitToHeight="0" orientation="portrait" r:id="rId2"/>
  <rowBreaks count="2" manualBreakCount="2">
    <brk id="29" min="1" max="10" man="1"/>
    <brk id="7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96</vt:i4>
      </vt:variant>
    </vt:vector>
  </HeadingPairs>
  <TitlesOfParts>
    <vt:vector size="98" baseType="lpstr">
      <vt:lpstr>様式1,2_チェックリスト（記入・提出用）</vt:lpstr>
      <vt:lpstr>提案者記入例（委託研究）</vt:lpstr>
      <vt:lpstr>'提案者記入例（委託研究）'!comtDaisanTeikyo0</vt:lpstr>
      <vt:lpstr>'様式1,2_チェックリスト（記入・提出用）'!comtDaisanTeikyo0</vt:lpstr>
      <vt:lpstr>'提案者記入例（委託研究）'!comtDaisanTeikyo1</vt:lpstr>
      <vt:lpstr>'様式1,2_チェックリスト（記入・提出用）'!comtDaisanTeikyo1</vt:lpstr>
      <vt:lpstr>'提案者記入例（委託研究）'!comtDaisanTeikyo2</vt:lpstr>
      <vt:lpstr>'様式1,2_チェックリスト（記入・提出用）'!comtDaisanTeikyo2</vt:lpstr>
      <vt:lpstr>'提案者記入例（委託研究）'!comtDaisanTeikyo3</vt:lpstr>
      <vt:lpstr>'様式1,2_チェックリスト（記入・提出用）'!comtDaisanTeikyo3</vt:lpstr>
      <vt:lpstr>'提案者記入例（委託研究）'!comtDataHokansha0</vt:lpstr>
      <vt:lpstr>'様式1,2_チェックリスト（記入・提出用）'!comtDataHokansha0</vt:lpstr>
      <vt:lpstr>'提案者記入例（委託研究）'!comtDataHokansha1</vt:lpstr>
      <vt:lpstr>'様式1,2_チェックリスト（記入・提出用）'!comtDataHokansha1</vt:lpstr>
      <vt:lpstr>'提案者記入例（委託研究）'!comtDataHokansha2</vt:lpstr>
      <vt:lpstr>'様式1,2_チェックリスト（記入・提出用）'!comtDataHokansha2</vt:lpstr>
      <vt:lpstr>'提案者記入例（委託研究）'!comtDataHokansha3</vt:lpstr>
      <vt:lpstr>'様式1,2_チェックリスト（記入・提出用）'!comtDataHokansha3</vt:lpstr>
      <vt:lpstr>'提案者記入例（委託研究）'!comtDataHokansha4</vt:lpstr>
      <vt:lpstr>'様式1,2_チェックリスト（記入・提出用）'!comtDataHokansha4</vt:lpstr>
      <vt:lpstr>'提案者記入例（委託研究）'!comtDataRiyoudata0</vt:lpstr>
      <vt:lpstr>'様式1,2_チェックリスト（記入・提出用）'!comtDataRiyoudata0</vt:lpstr>
      <vt:lpstr>'提案者記入例（委託研究）'!comtDataRiyoudata1</vt:lpstr>
      <vt:lpstr>'様式1,2_チェックリスト（記入・提出用）'!comtDataRiyoudata1</vt:lpstr>
      <vt:lpstr>'提案者記入例（委託研究）'!comtDataRiyoudata2</vt:lpstr>
      <vt:lpstr>'様式1,2_チェックリスト（記入・提出用）'!comtDataRiyoudata2</vt:lpstr>
      <vt:lpstr>'提案者記入例（委託研究）'!comtDataRiyoudata3</vt:lpstr>
      <vt:lpstr>'様式1,2_チェックリスト（記入・提出用）'!comtDataRiyoudata3</vt:lpstr>
      <vt:lpstr>'提案者記入例（委託研究）'!comtDataRiyoudata4</vt:lpstr>
      <vt:lpstr>'様式1,2_チェックリスト（記入・提出用）'!comtDataRiyoudata4</vt:lpstr>
      <vt:lpstr>'提案者記入例（委託研究）'!comtDataRiyousha0</vt:lpstr>
      <vt:lpstr>'様式1,2_チェックリスト（記入・提出用）'!comtDataRiyousha0</vt:lpstr>
      <vt:lpstr>'提案者記入例（委託研究）'!comtDataRiyousha1</vt:lpstr>
      <vt:lpstr>'様式1,2_チェックリスト（記入・提出用）'!comtDataRiyousha1</vt:lpstr>
      <vt:lpstr>'提案者記入例（委託研究）'!comtDataRiyousha2</vt:lpstr>
      <vt:lpstr>'様式1,2_チェックリスト（記入・提出用）'!comtDataRiyousha2</vt:lpstr>
      <vt:lpstr>'提案者記入例（委託研究）'!comtDataRiyousha3</vt:lpstr>
      <vt:lpstr>'様式1,2_チェックリスト（記入・提出用）'!comtDataRiyousha3</vt:lpstr>
      <vt:lpstr>'提案者記入例（委託研究）'!comtDataRiyousha4</vt:lpstr>
      <vt:lpstr>'様式1,2_チェックリスト（記入・提出用）'!comtDataRiyousha4</vt:lpstr>
      <vt:lpstr>'提案者記入例（委託研究）'!comtDataShutoku0</vt:lpstr>
      <vt:lpstr>'様式1,2_チェックリスト（記入・提出用）'!comtDataShutoku0</vt:lpstr>
      <vt:lpstr>'提案者記入例（委託研究）'!comtDataShutokusha0</vt:lpstr>
      <vt:lpstr>'様式1,2_チェックリスト（記入・提出用）'!comtDataShutokusha0</vt:lpstr>
      <vt:lpstr>'提案者記入例（委託研究）'!comtDataShutokusha1</vt:lpstr>
      <vt:lpstr>'様式1,2_チェックリスト（記入・提出用）'!comtDataShutokusha1</vt:lpstr>
      <vt:lpstr>'提案者記入例（委託研究）'!comtKenKaiKadaiId0</vt:lpstr>
      <vt:lpstr>'様式1,2_チェックリスト（記入・提出用）'!comtKenKaiKadaiId0</vt:lpstr>
      <vt:lpstr>'提案者記入例（委託研究）'!comtKenKaiKadaiMei0</vt:lpstr>
      <vt:lpstr>'様式1,2_チェックリスト（記入・提出用）'!comtKenKaiKadaiMei0</vt:lpstr>
      <vt:lpstr>'提案者記入例（委託研究）'!comtKenKaiKadaiMei1</vt:lpstr>
      <vt:lpstr>'様式1,2_チェックリスト（記入・提出用）'!comtKenKaiKadaiMei1</vt:lpstr>
      <vt:lpstr>'提案者記入例（委託研究）'!comtKenKaiKadaiMei2</vt:lpstr>
      <vt:lpstr>'様式1,2_チェックリスト（記入・提出用）'!comtKenKaiKadaiMei2</vt:lpstr>
      <vt:lpstr>'提案者記入例（委託研究）'!comtKenKaiKadaiMei3</vt:lpstr>
      <vt:lpstr>'様式1,2_チェックリスト（記入・提出用）'!comtKenKaiKadaiMei3</vt:lpstr>
      <vt:lpstr>'提案者記入例（委託研究）'!comtKenKaiKadaiMei4</vt:lpstr>
      <vt:lpstr>'様式1,2_チェックリスト（記入・提出用）'!comtKenKaiKadaiMei4</vt:lpstr>
      <vt:lpstr>'提案者記入例（委託研究）'!comtKenKaiKikan0</vt:lpstr>
      <vt:lpstr>'様式1,2_チェックリスト（記入・提出用）'!comtKenKaiKikan0</vt:lpstr>
      <vt:lpstr>'提案者記入例（委託研究）'!comtKenKaiKikan1</vt:lpstr>
      <vt:lpstr>'様式1,2_チェックリスト（記入・提出用）'!comtKenKaiKikan1</vt:lpstr>
      <vt:lpstr>'提案者記入例（委託研究）'!comtKenKaiKikan2</vt:lpstr>
      <vt:lpstr>'様式1,2_チェックリスト（記入・提出用）'!comtKenKaiKikan2</vt:lpstr>
      <vt:lpstr>'提案者記入例（委託研究）'!comtKenMokuteki0</vt:lpstr>
      <vt:lpstr>'様式1,2_チェックリスト（記入・提出用）'!comtKenMokuteki0</vt:lpstr>
      <vt:lpstr>'提案者記入例（委託研究）'!comtKenMokuteki1</vt:lpstr>
      <vt:lpstr>'様式1,2_チェックリスト（記入・提出用）'!comtKenMokuteki1</vt:lpstr>
      <vt:lpstr>'提案者記入例（委託研究）'!comtPdToriMokuteki0</vt:lpstr>
      <vt:lpstr>'様式1,2_チェックリスト（記入・提出用）'!comtPdToriMokuteki0</vt:lpstr>
      <vt:lpstr>'提案者記入例（委託研究）'!comtRiyouKikan0</vt:lpstr>
      <vt:lpstr>'様式1,2_チェックリスト（記入・提出用）'!comtRiyouKikan0</vt:lpstr>
      <vt:lpstr>'提案者記入例（委託研究）'!comtRiyouKikan1</vt:lpstr>
      <vt:lpstr>'様式1,2_チェックリスト（記入・提出用）'!comtRiyouKikan1</vt:lpstr>
      <vt:lpstr>'提案者記入例（委託研究）'!comtToriTantou0</vt:lpstr>
      <vt:lpstr>'様式1,2_チェックリスト（記入・提出用）'!comtToriTantou0</vt:lpstr>
      <vt:lpstr>'提案者記入例（委託研究）'!comtToriTantou1</vt:lpstr>
      <vt:lpstr>'様式1,2_チェックリスト（記入・提出用）'!comtToriTantou1</vt:lpstr>
      <vt:lpstr>'提案者記入例（委託研究）'!comtToriTantou2</vt:lpstr>
      <vt:lpstr>'様式1,2_チェックリスト（記入・提出用）'!comtToriTantou2</vt:lpstr>
      <vt:lpstr>'提案者記入例（委託研究）'!nKenShu</vt:lpstr>
      <vt:lpstr>'様式1,2_チェックリスト（記入・提出用）'!nKenShu</vt:lpstr>
      <vt:lpstr>'提案者記入例（委託研究）'!nYoushiki</vt:lpstr>
      <vt:lpstr>'様式1,2_チェックリスト（記入・提出用）'!nYoushiki</vt:lpstr>
      <vt:lpstr>'提案者記入例（委託研究）'!Print_Area</vt:lpstr>
      <vt:lpstr>'様式1,2_チェックリスト（記入・提出用）'!Print_Area</vt:lpstr>
      <vt:lpstr>'提案者記入例（委託研究）'!txtKenShu</vt:lpstr>
      <vt:lpstr>'様式1,2_チェックリスト（記入・提出用）'!txtKenShu</vt:lpstr>
      <vt:lpstr>'提案者記入例（委託研究）'!txtKenShuItaku</vt:lpstr>
      <vt:lpstr>'様式1,2_チェックリスト（記入・提出用）'!txtKenShuItaku</vt:lpstr>
      <vt:lpstr>'提案者記入例（委託研究）'!txtKenShuJutaku</vt:lpstr>
      <vt:lpstr>'様式1,2_チェックリスト（記入・提出用）'!txtKenShuJutaku</vt:lpstr>
      <vt:lpstr>'提案者記入例（委託研究）'!txtKenShuKyoudou</vt:lpstr>
      <vt:lpstr>'様式1,2_チェックリスト（記入・提出用）'!txtKenShuKyoudou</vt:lpstr>
      <vt:lpstr>'提案者記入例（委託研究）'!txtKenShuMizukara</vt:lpstr>
      <vt:lpstr>'様式1,2_チェックリスト（記入・提出用）'!txtKenShuMizukara</vt:lpstr>
      <vt:lpstr>'提案者記入例（委託研究）'!txtKenShuTestbed</vt:lpstr>
      <vt:lpstr>'様式1,2_チェックリスト（記入・提出用）'!txtKenShuTestbed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2020-08-03T01:19:13Z</dcterms:created>
  <dcterms:modified xsi:type="dcterms:W3CDTF">2021-01-26T00:35:52Z</dcterms:modified>
</cp:coreProperties>
</file>