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autoCompressPictures="0"/>
  <mc:AlternateContent xmlns:mc="http://schemas.openxmlformats.org/markup-compatibility/2006">
    <mc:Choice Requires="x15">
      <x15ac:absPath xmlns:x15ac="http://schemas.microsoft.com/office/spreadsheetml/2010/11/ac" url="\\fs1\部門\イノベーション推進部門\委託研究推進室\8委託ROOM\◎3-6 ひな形集\010_公募\05_提案書様式\【革新】\2022年度版\基幹課題\"/>
    </mc:Choice>
  </mc:AlternateContent>
  <xr:revisionPtr revIDLastSave="0" documentId="13_ncr:1_{6D64127D-3702-44F5-95CE-1764E3044F33}" xr6:coauthVersionLast="46" xr6:coauthVersionMax="46" xr10:uidLastSave="{00000000-0000-0000-0000-000000000000}"/>
  <bookViews>
    <workbookView xWindow="-28920" yWindow="-255" windowWidth="29040" windowHeight="15840" tabRatio="751" xr2:uid="{00000000-000D-0000-FFFF-FFFF00000000}"/>
  </bookViews>
  <sheets>
    <sheet name="様式1,2_チェックリスト（記入・提出用）" sheetId="26" r:id="rId1"/>
    <sheet name="記入例" sheetId="31" r:id="rId2"/>
  </sheets>
  <definedNames>
    <definedName name="Co.1" localSheetId="1">記入例!$D$139:$F$139</definedName>
    <definedName name="Co.1">'様式1,2_チェックリスト（記入・提出用）'!$D$139:$F$139</definedName>
    <definedName name="Co.21" localSheetId="1">記入例!$D$140:$F$140</definedName>
    <definedName name="Co.21">'様式1,2_チェックリスト（記入・提出用）'!$D$140:$F$140</definedName>
    <definedName name="Co.22" localSheetId="1">記入例!$D$141:$F$141</definedName>
    <definedName name="Co.22">'様式1,2_チェックリスト（記入・提出用）'!$D$141:$F$141</definedName>
    <definedName name="Co.345" localSheetId="1">記入例!$D$142:$F$142</definedName>
    <definedName name="Co.345">'様式1,2_チェックリスト（記入・提出用）'!$D$142:$F$142</definedName>
    <definedName name="comtBikou0" localSheetId="1">記入例!$B$184</definedName>
    <definedName name="comtBikou0">'様式1,2_チェックリスト（記入・提出用）'!$B$184</definedName>
    <definedName name="comtBikou1" localSheetId="1">記入例!$B$185</definedName>
    <definedName name="comtBikou1">'様式1,2_チェックリスト（記入・提出用）'!$B$185</definedName>
    <definedName name="comtCommitteeCom0" localSheetId="1">記入例!$B$180</definedName>
    <definedName name="comtCommitteeCom0">'様式1,2_チェックリスト（記入・提出用）'!$B$180</definedName>
    <definedName name="comtCommitteeCom1" localSheetId="1">記入例!$B$181</definedName>
    <definedName name="comtCommitteeCom1">'様式1,2_チェックリスト（記入・提出用）'!$B$181</definedName>
    <definedName name="comtCommitteeRes0" localSheetId="1">記入例!$B$182</definedName>
    <definedName name="comtCommitteeRes0">'様式1,2_チェックリスト（記入・提出用）'!$B$182</definedName>
    <definedName name="comtCommitteeRes1" localSheetId="1">記入例!$B$183</definedName>
    <definedName name="comtCommitteeRes1">'様式1,2_チェックリスト（記入・提出用）'!$B$183</definedName>
    <definedName name="comtDaisanTeikyo0" localSheetId="1">記入例!$B$163</definedName>
    <definedName name="comtDaisanTeikyo0" localSheetId="0">'様式1,2_チェックリスト（記入・提出用）'!$B$163</definedName>
    <definedName name="comtDaisanTeikyo0">#REF!</definedName>
    <definedName name="comtDaisanTeikyo1" localSheetId="1">記入例!$B$164</definedName>
    <definedName name="comtDaisanTeikyo1" localSheetId="0">'様式1,2_チェックリスト（記入・提出用）'!$B$164</definedName>
    <definedName name="comtDaisanTeikyo1">#REF!</definedName>
    <definedName name="comtDaisanTeikyo2" localSheetId="1">記入例!$B$165</definedName>
    <definedName name="comtDaisanTeikyo2" localSheetId="0">'様式1,2_チェックリスト（記入・提出用）'!$B$165</definedName>
    <definedName name="comtDaisanTeikyo2">#REF!</definedName>
    <definedName name="comtDaisanTeikyo3" localSheetId="1">記入例!$B$166</definedName>
    <definedName name="comtDaisanTeikyo3" localSheetId="0">'様式1,2_チェックリスト（記入・提出用）'!$B$166</definedName>
    <definedName name="comtDaisanTeikyo3">#REF!</definedName>
    <definedName name="comtDaisanTeikyo4" localSheetId="1">記入例!#REF!</definedName>
    <definedName name="comtDaisanTeikyo4" localSheetId="0">'様式1,2_チェックリスト（記入・提出用）'!#REF!</definedName>
    <definedName name="comtDaisanTeikyo4">#REF!</definedName>
    <definedName name="comtDataHokansha0" localSheetId="1">記入例!$B$148</definedName>
    <definedName name="comtDataHokansha0" localSheetId="0">'様式1,2_チェックリスト（記入・提出用）'!$B$148</definedName>
    <definedName name="comtDataHokansha0">#REF!</definedName>
    <definedName name="comtDataHokansha1" localSheetId="1">記入例!$B$149</definedName>
    <definedName name="comtDataHokansha1" localSheetId="0">'様式1,2_チェックリスト（記入・提出用）'!$B$149</definedName>
    <definedName name="comtDataHokansha1">#REF!</definedName>
    <definedName name="comtDataHokansha2" localSheetId="1">記入例!$B$150</definedName>
    <definedName name="comtDataHokansha2" localSheetId="0">'様式1,2_チェックリスト（記入・提出用）'!$B$150</definedName>
    <definedName name="comtDataHokansha2">#REF!</definedName>
    <definedName name="comtDataHokansha3" localSheetId="1">記入例!$B$151</definedName>
    <definedName name="comtDataHokansha3" localSheetId="0">'様式1,2_チェックリスト（記入・提出用）'!$B$151</definedName>
    <definedName name="comtDataHokansha3">#REF!</definedName>
    <definedName name="comtDataHokansha4" localSheetId="1">記入例!$B$152</definedName>
    <definedName name="comtDataHokansha4" localSheetId="0">'様式1,2_チェックリスト（記入・提出用）'!$B$152</definedName>
    <definedName name="comtDataHokansha4">#REF!</definedName>
    <definedName name="comtDataRiyoudata0" localSheetId="1">記入例!$B$158</definedName>
    <definedName name="comtDataRiyoudata0" localSheetId="0">'様式1,2_チェックリスト（記入・提出用）'!$B$158</definedName>
    <definedName name="comtDataRiyoudata0">#REF!</definedName>
    <definedName name="comtDataRiyoudata1" localSheetId="1">記入例!$B$159</definedName>
    <definedName name="comtDataRiyoudata1" localSheetId="0">'様式1,2_チェックリスト（記入・提出用）'!$B$159</definedName>
    <definedName name="comtDataRiyoudata1">#REF!</definedName>
    <definedName name="comtDataRiyoudata2" localSheetId="1">記入例!$B$160</definedName>
    <definedName name="comtDataRiyoudata2" localSheetId="0">'様式1,2_チェックリスト（記入・提出用）'!$B$160</definedName>
    <definedName name="comtDataRiyoudata2">#REF!</definedName>
    <definedName name="comtDataRiyoudata3" localSheetId="1">記入例!$B$161</definedName>
    <definedName name="comtDataRiyoudata3" localSheetId="0">'様式1,2_チェックリスト（記入・提出用）'!$B$161</definedName>
    <definedName name="comtDataRiyoudata3">#REF!</definedName>
    <definedName name="comtDataRiyoudata4" localSheetId="1">記入例!$B$162</definedName>
    <definedName name="comtDataRiyoudata4" localSheetId="0">'様式1,2_チェックリスト（記入・提出用）'!$B$162</definedName>
    <definedName name="comtDataRiyoudata4">#REF!</definedName>
    <definedName name="comtDataRiyousha0" localSheetId="1">記入例!$B$153</definedName>
    <definedName name="comtDataRiyousha0" localSheetId="0">'様式1,2_チェックリスト（記入・提出用）'!$B$153</definedName>
    <definedName name="comtDataRiyousha0">#REF!</definedName>
    <definedName name="comtDataRiyousha1" localSheetId="1">記入例!$B$154</definedName>
    <definedName name="comtDataRiyousha1" localSheetId="0">'様式1,2_チェックリスト（記入・提出用）'!$B$154</definedName>
    <definedName name="comtDataRiyousha1">#REF!</definedName>
    <definedName name="comtDataRiyousha2" localSheetId="1">記入例!$B$155</definedName>
    <definedName name="comtDataRiyousha2" localSheetId="0">'様式1,2_チェックリスト（記入・提出用）'!$B$155</definedName>
    <definedName name="comtDataRiyousha2">#REF!</definedName>
    <definedName name="comtDataRiyousha3" localSheetId="1">記入例!$B$156</definedName>
    <definedName name="comtDataRiyousha3" localSheetId="0">'様式1,2_チェックリスト（記入・提出用）'!$B$156</definedName>
    <definedName name="comtDataRiyousha3">#REF!</definedName>
    <definedName name="comtDataRiyousha4" localSheetId="1">記入例!$B$157</definedName>
    <definedName name="comtDataRiyousha4" localSheetId="0">'様式1,2_チェックリスト（記入・提出用）'!$B$157</definedName>
    <definedName name="comtDataRiyousha4">#REF!</definedName>
    <definedName name="comtDataShutoku0" localSheetId="1">記入例!$B$170</definedName>
    <definedName name="comtDataShutoku0" localSheetId="0">'様式1,2_チェックリスト（記入・提出用）'!$B$170</definedName>
    <definedName name="comtDataShutoku0">#REF!</definedName>
    <definedName name="comtDataShutoku1" localSheetId="1">記入例!$B$171</definedName>
    <definedName name="comtDataShutoku1">'様式1,2_チェックリスト（記入・提出用）'!$B$171</definedName>
    <definedName name="comtDataShutoku2" localSheetId="1">記入例!$B$172</definedName>
    <definedName name="comtDataShutoku2">'様式1,2_チェックリスト（記入・提出用）'!$B$172</definedName>
    <definedName name="comtDataShutoku3" localSheetId="1">記入例!$B$173</definedName>
    <definedName name="comtDataShutoku3">'様式1,2_チェックリスト（記入・提出用）'!$B$173</definedName>
    <definedName name="comtDataShutokuJiki0" localSheetId="1">記入例!#REF!</definedName>
    <definedName name="comtDataShutokuJiki0" localSheetId="0">'様式1,2_チェックリスト（記入・提出用）'!#REF!</definedName>
    <definedName name="comtDataShutokuJiki0">#REF!</definedName>
    <definedName name="comtDataShutokusha0" localSheetId="1">記入例!$B$146</definedName>
    <definedName name="comtDataShutokusha0" localSheetId="0">'様式1,2_チェックリスト（記入・提出用）'!$B$146</definedName>
    <definedName name="comtDataShutokusha0">#REF!</definedName>
    <definedName name="comtDataShutokusha1" localSheetId="1">記入例!$B$147</definedName>
    <definedName name="comtDataShutokusha1" localSheetId="0">'様式1,2_チェックリスト（記入・提出用）'!$B$147</definedName>
    <definedName name="comtDataShutokusha1">#REF!</definedName>
    <definedName name="comtDataTeikyoKokai0" localSheetId="1">記入例!$B$174</definedName>
    <definedName name="comtDataTeikyoKokai0" localSheetId="0">'様式1,2_チェックリスト（記入・提出用）'!$B$174</definedName>
    <definedName name="comtDataTeikyoKokai0">#REF!</definedName>
    <definedName name="comtDataTeikyoKokai1" localSheetId="1">記入例!$B$175</definedName>
    <definedName name="comtDataTeikyoKokai1" localSheetId="0">'様式1,2_チェックリスト（記入・提出用）'!$B$175</definedName>
    <definedName name="comtDataTeikyoKokai1">#REF!</definedName>
    <definedName name="comtDataTeikyoKokai2" localSheetId="1">記入例!$B$176</definedName>
    <definedName name="comtDataTeikyoKokai2" localSheetId="0">'様式1,2_チェックリスト（記入・提出用）'!$B$176</definedName>
    <definedName name="comtDataTeikyoKokai2">#REF!</definedName>
    <definedName name="comtDataTeikyoKoukai0" localSheetId="1">記入例!#REF!</definedName>
    <definedName name="comtDataTeikyoKoukai0" localSheetId="0">'様式1,2_チェックリスト（記入・提出用）'!#REF!</definedName>
    <definedName name="comtDataTeikyoKoukai0">#REF!</definedName>
    <definedName name="comtDouiShutoku0" localSheetId="1">記入例!$B$168</definedName>
    <definedName name="comtDouiShutoku0">'様式1,2_チェックリスト（記入・提出用）'!$B$168</definedName>
    <definedName name="comtDouiShutoku1" localSheetId="1">記入例!$B$169</definedName>
    <definedName name="comtDouiShutoku1">'様式1,2_チェックリスト（記入・提出用）'!$B$169</definedName>
    <definedName name="comtKenCountParty0" localSheetId="1">記入例!$B$120</definedName>
    <definedName name="comtKenCountParty0">'様式1,2_チェックリスト（記入・提出用）'!$B$120</definedName>
    <definedName name="comtKenCountParty1" localSheetId="1">記入例!$B$121</definedName>
    <definedName name="comtKenCountParty1">'様式1,2_チェックリスト（記入・提出用）'!$B$121</definedName>
    <definedName name="comtKenCountParty2" localSheetId="1">記入例!$B$122</definedName>
    <definedName name="comtKenCountParty2">'様式1,2_チェックリスト（記入・提出用）'!$B$122</definedName>
    <definedName name="comtKenKaiKadaiId0" localSheetId="1">記入例!$B$112</definedName>
    <definedName name="comtKenKaiKadaiId0" localSheetId="0">'様式1,2_チェックリスト（記入・提出用）'!$B$112</definedName>
    <definedName name="comtKenKaiKadaiId0">#REF!</definedName>
    <definedName name="comtKenKaiKadaiId1" localSheetId="1">記入例!#REF!</definedName>
    <definedName name="comtKenKaiKadaiId1" localSheetId="0">'様式1,2_チェックリスト（記入・提出用）'!#REF!</definedName>
    <definedName name="comtKenKaiKadaiId1">#REF!</definedName>
    <definedName name="comtKenKaiKadaiMei0" localSheetId="1">記入例!$B$123</definedName>
    <definedName name="comtKenKaiKadaiMei0" localSheetId="0">'様式1,2_チェックリスト（記入・提出用）'!$B$123</definedName>
    <definedName name="comtKenKaiKadaiMei0">#REF!</definedName>
    <definedName name="comtKenKaiKadaiMei1" localSheetId="1">記入例!$B$124</definedName>
    <definedName name="comtKenKaiKadaiMei1" localSheetId="0">'様式1,2_チェックリスト（記入・提出用）'!$B$124</definedName>
    <definedName name="comtKenKaiKadaiMei1">#REF!</definedName>
    <definedName name="comtKenKaiKadaiMei2" localSheetId="1">記入例!$B$125</definedName>
    <definedName name="comtKenKaiKadaiMei2" localSheetId="0">'様式1,2_チェックリスト（記入・提出用）'!$B$125</definedName>
    <definedName name="comtKenKaiKadaiMei2">#REF!</definedName>
    <definedName name="comtKenKaiKadaiMei3" localSheetId="1">記入例!$B$126</definedName>
    <definedName name="comtKenKaiKadaiMei3" localSheetId="0">'様式1,2_チェックリスト（記入・提出用）'!$B$126</definedName>
    <definedName name="comtKenKaiKadaiMei3">#REF!</definedName>
    <definedName name="comtKenKaiKadaiMei4" localSheetId="1">記入例!$B$127</definedName>
    <definedName name="comtKenKaiKadaiMei4" localSheetId="0">'様式1,2_チェックリスト（記入・提出用）'!$B$127</definedName>
    <definedName name="comtKenKaiKadaiMei4">#REF!</definedName>
    <definedName name="comtKenKaiKadaiMei5" localSheetId="1">記入例!$B$128</definedName>
    <definedName name="comtKenKaiKadaiMei5" localSheetId="0">'様式1,2_チェックリスト（記入・提出用）'!$B$128</definedName>
    <definedName name="comtKenKaiKadaiMei5">#REF!</definedName>
    <definedName name="comtKenKaiKadaiMei6" localSheetId="1">記入例!$B$129</definedName>
    <definedName name="comtKenKaiKadaiMei6" localSheetId="0">'様式1,2_チェックリスト（記入・提出用）'!$B$129</definedName>
    <definedName name="comtKenKaiKadaiMei6">#REF!</definedName>
    <definedName name="comtKenKaiKikan0" localSheetId="1">記入例!$B$130</definedName>
    <definedName name="comtKenKaiKikan0" localSheetId="0">'様式1,2_チェックリスト（記入・提出用）'!$B$130</definedName>
    <definedName name="comtKenKaiKikan0">#REF!</definedName>
    <definedName name="comtKenKaiKikan1" localSheetId="1">記入例!$B$131</definedName>
    <definedName name="comtKenKaiKikan1" localSheetId="0">'様式1,2_チェックリスト（記入・提出用）'!$B$131</definedName>
    <definedName name="comtKenKaiKikan1">#REF!</definedName>
    <definedName name="comtKenKaiKikan2" localSheetId="1">記入例!$B$132</definedName>
    <definedName name="comtKenKaiKikan2" localSheetId="0">'様式1,2_チェックリスト（記入・提出用）'!$B$132</definedName>
    <definedName name="comtKenKaiKikan2">#REF!</definedName>
    <definedName name="comtKenKaiKikan3" localSheetId="1">記入例!$B$133</definedName>
    <definedName name="comtKenKaiKikan3" localSheetId="0">'様式1,2_チェックリスト（記入・提出用）'!$B$133</definedName>
    <definedName name="comtKenKaiKikan3">#REF!</definedName>
    <definedName name="comtKenKaiKikan4" localSheetId="1">記入例!$B$134</definedName>
    <definedName name="comtKenKaiKikan4" localSheetId="0">'様式1,2_チェックリスト（記入・提出用）'!$B$134</definedName>
    <definedName name="comtKenKaiKikan4">#REF!</definedName>
    <definedName name="comtKenKaiKikan5" localSheetId="1">記入例!$B$135</definedName>
    <definedName name="comtKenKaiKikan5" localSheetId="0">'様式1,2_チェックリスト（記入・提出用）'!$B$135</definedName>
    <definedName name="comtKenKaiKikan5">#REF!</definedName>
    <definedName name="comtKenKaiKikan6" localSheetId="1">記入例!$B$136</definedName>
    <definedName name="comtKenKaiKikan6" localSheetId="0">'様式1,2_チェックリスト（記入・提出用）'!$B$136</definedName>
    <definedName name="comtKenKaiKikan6">#REF!</definedName>
    <definedName name="comtKenMokuteki0" localSheetId="1">記入例!$B$137</definedName>
    <definedName name="comtKenMokuteki0" localSheetId="0">'様式1,2_チェックリスト（記入・提出用）'!$B$137</definedName>
    <definedName name="comtKenMokuteki0">#REF!</definedName>
    <definedName name="comtKenMokuteki1" localSheetId="1">記入例!$B$138</definedName>
    <definedName name="comtKenMokuteki1" localSheetId="0">'様式1,2_チェックリスト（記入・提出用）'!$B$138</definedName>
    <definedName name="comtKenMokuteki1">#REF!</definedName>
    <definedName name="comtOptOut0" localSheetId="1">記入例!$B$167</definedName>
    <definedName name="comtOptOut0" localSheetId="0">'様式1,2_チェックリスト（記入・提出用）'!$B$167</definedName>
    <definedName name="comtOptOut0">#REF!</definedName>
    <definedName name="comtOptout1" localSheetId="1">記入例!#REF!</definedName>
    <definedName name="comtOptout1" localSheetId="0">'様式1,2_チェックリスト（記入・提出用）'!#REF!</definedName>
    <definedName name="comtOptout1">#REF!</definedName>
    <definedName name="comtPdToriMokuteki0" localSheetId="1">記入例!$B$143</definedName>
    <definedName name="comtPdToriMokuteki0" localSheetId="0">'様式1,2_チェックリスト（記入・提出用）'!$B$143</definedName>
    <definedName name="comtPdToriMokuteki0">#REF!</definedName>
    <definedName name="comtRiyouKikan0" localSheetId="1">記入例!$B$144</definedName>
    <definedName name="comtRiyouKikan0" localSheetId="0">'様式1,2_チェックリスト（記入・提出用）'!$B$144</definedName>
    <definedName name="comtRiyouKikan0">#REF!</definedName>
    <definedName name="comtRiyouKikan1" localSheetId="1">記入例!$B$145</definedName>
    <definedName name="comtRiyouKikan1" localSheetId="0">'様式1,2_チェックリスト（記入・提出用）'!$B$145</definedName>
    <definedName name="comtRiyouKikan1">#REF!</definedName>
    <definedName name="comtToriTantou0" localSheetId="1">記入例!$B$177</definedName>
    <definedName name="comtToriTantou0" localSheetId="0">'様式1,2_チェックリスト（記入・提出用）'!$B$177</definedName>
    <definedName name="comtToriTantou0">#REF!</definedName>
    <definedName name="comtToriTantou1" localSheetId="1">記入例!$B$178</definedName>
    <definedName name="comtToriTantou1" localSheetId="0">'様式1,2_チェックリスト（記入・提出用）'!$B$178</definedName>
    <definedName name="comtToriTantou1">#REF!</definedName>
    <definedName name="comtToriTantou2" localSheetId="1">記入例!$B$179</definedName>
    <definedName name="comtToriTantou2" localSheetId="0">'様式1,2_チェックリスト（記入・提出用）'!$B$179</definedName>
    <definedName name="comtToriTantou2">#REF!</definedName>
    <definedName name="nKenShu" localSheetId="1">記入例!$B$189</definedName>
    <definedName name="nKenShu" localSheetId="0">'様式1,2_チェックリスト（記入・提出用）'!$B$189</definedName>
    <definedName name="nKenShu">#REF!</definedName>
    <definedName name="nYoushiki" localSheetId="1">記入例!$B$188</definedName>
    <definedName name="nYoushiki" localSheetId="0">'様式1,2_チェックリスト（記入・提出用）'!$B$188</definedName>
    <definedName name="nYoushiki">#REF!</definedName>
    <definedName name="_xlnm.Print_Area" localSheetId="1">記入例!$B$1:$K$108</definedName>
    <definedName name="_xlnm.Print_Area" localSheetId="0">'様式1,2_チェックリスト（記入・提出用）'!$B$1:$K$108</definedName>
    <definedName name="txtDataShutoku0" localSheetId="1">記入例!#REF!</definedName>
    <definedName name="txtDataShutoku0" localSheetId="0">'様式1,2_チェックリスト（記入・提出用）'!#REF!</definedName>
    <definedName name="txtDataShutoku0">#REF!</definedName>
    <definedName name="txtKenShu" localSheetId="1">記入例!$D$14</definedName>
    <definedName name="txtKenShu" localSheetId="0">'様式1,2_チェックリスト（記入・提出用）'!$D$14</definedName>
    <definedName name="txtKenShu">#REF!</definedName>
    <definedName name="txtKenShuItaku" localSheetId="1">記入例!$B$115</definedName>
    <definedName name="txtKenShuItaku" localSheetId="0">'様式1,2_チェックリスト（記入・提出用）'!$B$115</definedName>
    <definedName name="txtKenShuItaku">#REF!</definedName>
    <definedName name="txtKenShuJutaku" localSheetId="1">記入例!$B$116</definedName>
    <definedName name="txtKenShuJutaku" localSheetId="0">'様式1,2_チェックリスト（記入・提出用）'!$B$116</definedName>
    <definedName name="txtKenShuJutaku">#REF!</definedName>
    <definedName name="txtKenShuKyoudou" localSheetId="1">記入例!$B$117</definedName>
    <definedName name="txtKenShuKyoudou" localSheetId="0">'様式1,2_チェックリスト（記入・提出用）'!$B$117</definedName>
    <definedName name="txtKenShuKyoudou">#REF!</definedName>
    <definedName name="txtKenShuMizukara" localSheetId="1">記入例!$B$114</definedName>
    <definedName name="txtKenShuMizukara" localSheetId="0">'様式1,2_チェックリスト（記入・提出用）'!$B$114</definedName>
    <definedName name="txtKenShuMizukara">#REF!</definedName>
    <definedName name="txtKenShuTestbed" localSheetId="1">記入例!$B$118</definedName>
    <definedName name="txtKenShuTestbed" localSheetId="0">'様式1,2_チェックリスト（記入・提出用）'!$B$118</definedName>
    <definedName name="txtKenShuTestbed">#REF!</definedName>
    <definedName name="データ取得者_委託_1" localSheetId="1">記入例!#REF!</definedName>
    <definedName name="データ取得者_委託_1">'様式1,2_チェックリスト（記入・提出用）'!#REF!</definedName>
    <definedName name="データ取得者_委託_2" localSheetId="1">記入例!#REF!</definedName>
    <definedName name="データ取得者_委託_2">'様式1,2_チェックリスト（記入・提出用）'!#REF!</definedName>
    <definedName name="データ取得者_委託以外" localSheetId="1">記入例!#REF!</definedName>
    <definedName name="データ取得者_委託以外">'様式1,2_チェックリスト（記入・提出用）'!#REF!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9" i="31" l="1"/>
  <c r="B188" i="31"/>
  <c r="M16" i="31" s="1"/>
  <c r="L16" i="31" s="1"/>
  <c r="M185" i="31"/>
  <c r="M108" i="31" s="1"/>
  <c r="M106" i="31"/>
  <c r="L106" i="31" s="1"/>
  <c r="B106" i="31"/>
  <c r="M105" i="31"/>
  <c r="L105" i="31" s="1"/>
  <c r="B102" i="31"/>
  <c r="M96" i="31"/>
  <c r="L96" i="31" s="1"/>
  <c r="B84" i="31"/>
  <c r="M85" i="31" s="1"/>
  <c r="L85" i="31" s="1"/>
  <c r="M83" i="31"/>
  <c r="L83" i="31" s="1"/>
  <c r="B81" i="31"/>
  <c r="B80" i="31"/>
  <c r="B79" i="31"/>
  <c r="M68" i="31"/>
  <c r="L68" i="31" s="1"/>
  <c r="M67" i="31"/>
  <c r="L67" i="31" s="1"/>
  <c r="B60" i="31"/>
  <c r="M64" i="31" s="1"/>
  <c r="L64" i="31" s="1"/>
  <c r="B57" i="31"/>
  <c r="M57" i="31" s="1"/>
  <c r="L57" i="31" s="1"/>
  <c r="B55" i="31"/>
  <c r="M50" i="31"/>
  <c r="L50" i="31"/>
  <c r="B50" i="31"/>
  <c r="G47" i="31"/>
  <c r="B47" i="31"/>
  <c r="M41" i="31"/>
  <c r="L41" i="31" s="1"/>
  <c r="B41" i="31"/>
  <c r="D40" i="31"/>
  <c r="B40" i="31"/>
  <c r="M40" i="31" s="1"/>
  <c r="L40" i="31" s="1"/>
  <c r="M37" i="31"/>
  <c r="L37" i="31" s="1"/>
  <c r="B36" i="31"/>
  <c r="M36" i="31" s="1"/>
  <c r="L36" i="31" s="1"/>
  <c r="M35" i="31"/>
  <c r="I35" i="31"/>
  <c r="J34" i="31"/>
  <c r="B34" i="31"/>
  <c r="J33" i="31"/>
  <c r="J32" i="31"/>
  <c r="J31" i="31"/>
  <c r="M23" i="31"/>
  <c r="M22" i="31"/>
  <c r="L22" i="31" s="1"/>
  <c r="M18" i="31"/>
  <c r="L18" i="31" s="1"/>
  <c r="H17" i="31"/>
  <c r="H16" i="31"/>
  <c r="M15" i="31"/>
  <c r="L15" i="31" s="1"/>
  <c r="B15" i="31"/>
  <c r="B13" i="31"/>
  <c r="M12" i="31"/>
  <c r="L13" i="31" s="1"/>
  <c r="H11" i="31"/>
  <c r="M8" i="31"/>
  <c r="G8" i="31"/>
  <c r="F8" i="31"/>
  <c r="M7" i="31"/>
  <c r="G7" i="31"/>
  <c r="F7" i="31"/>
  <c r="E7" i="31"/>
  <c r="M6" i="31"/>
  <c r="G6" i="31"/>
  <c r="F6" i="31"/>
  <c r="M5" i="31"/>
  <c r="G5" i="31"/>
  <c r="F5" i="31"/>
  <c r="E5" i="31"/>
  <c r="B5" i="31"/>
  <c r="B106" i="26"/>
  <c r="B102" i="26"/>
  <c r="B84" i="26"/>
  <c r="M87" i="26" s="1"/>
  <c r="L87" i="26" s="1"/>
  <c r="B81" i="26"/>
  <c r="B80" i="26"/>
  <c r="B79" i="26"/>
  <c r="B60" i="26"/>
  <c r="M64" i="26" s="1"/>
  <c r="L64" i="26" s="1"/>
  <c r="B57" i="26"/>
  <c r="M57" i="26" s="1"/>
  <c r="L57" i="26" s="1"/>
  <c r="B55" i="26"/>
  <c r="B50" i="26"/>
  <c r="B47" i="26"/>
  <c r="B41" i="26"/>
  <c r="B40" i="26"/>
  <c r="M40" i="26" s="1"/>
  <c r="L40" i="26" s="1"/>
  <c r="B36" i="26"/>
  <c r="M36" i="26" s="1"/>
  <c r="L36" i="26" s="1"/>
  <c r="G47" i="26"/>
  <c r="M41" i="26"/>
  <c r="L41" i="26" s="1"/>
  <c r="I35" i="26"/>
  <c r="B34" i="26"/>
  <c r="M35" i="26"/>
  <c r="M185" i="26"/>
  <c r="M108" i="26" s="1"/>
  <c r="B189" i="26"/>
  <c r="M18" i="26" s="1"/>
  <c r="L18" i="26" s="1"/>
  <c r="B188" i="26"/>
  <c r="D40" i="26"/>
  <c r="M50" i="26"/>
  <c r="L50" i="26" s="1"/>
  <c r="M106" i="26"/>
  <c r="L106" i="26" s="1"/>
  <c r="J34" i="26"/>
  <c r="J33" i="26"/>
  <c r="J32" i="26"/>
  <c r="J31" i="26"/>
  <c r="M23" i="26"/>
  <c r="H17" i="26"/>
  <c r="H16" i="26"/>
  <c r="H11" i="26"/>
  <c r="M84" i="31" l="1"/>
  <c r="L84" i="31" s="1"/>
  <c r="M87" i="31"/>
  <c r="L87" i="31" s="1"/>
  <c r="B139" i="31"/>
  <c r="B1" i="31"/>
  <c r="M9" i="31"/>
  <c r="L9" i="31" s="1"/>
  <c r="M101" i="31"/>
  <c r="L101" i="31" s="1"/>
  <c r="M58" i="31"/>
  <c r="L58" i="31" s="1"/>
  <c r="M37" i="26"/>
  <c r="L37" i="26" s="1"/>
  <c r="M101" i="26"/>
  <c r="L101" i="26" s="1"/>
  <c r="M84" i="26"/>
  <c r="L84" i="26" s="1"/>
  <c r="M85" i="26"/>
  <c r="L85" i="26" s="1"/>
  <c r="B1" i="26"/>
  <c r="B13" i="26"/>
  <c r="E7" i="26"/>
  <c r="G5" i="26"/>
  <c r="M5" i="26"/>
  <c r="M12" i="26"/>
  <c r="L13" i="26" s="1"/>
  <c r="F5" i="26"/>
  <c r="M6" i="26"/>
  <c r="E5" i="26"/>
  <c r="G7" i="26"/>
  <c r="B5" i="26"/>
  <c r="G8" i="26"/>
  <c r="M67" i="26"/>
  <c r="L67" i="26" s="1"/>
  <c r="M96" i="26"/>
  <c r="L96" i="26" s="1"/>
  <c r="M22" i="26"/>
  <c r="L22" i="26" s="1"/>
  <c r="G6" i="26"/>
  <c r="B15" i="26"/>
  <c r="F6" i="26"/>
  <c r="M9" i="26"/>
  <c r="L9" i="26" s="1"/>
  <c r="M83" i="26"/>
  <c r="L83" i="26" s="1"/>
  <c r="M105" i="26"/>
  <c r="L105" i="26" s="1"/>
  <c r="M8" i="26"/>
  <c r="F8" i="26"/>
  <c r="M7" i="26"/>
  <c r="F7" i="26"/>
  <c r="M16" i="26"/>
  <c r="L16" i="26" s="1"/>
  <c r="M58" i="26"/>
  <c r="L58" i="26" s="1"/>
  <c r="M68" i="26"/>
  <c r="L68" i="26" s="1"/>
  <c r="B139" i="26"/>
  <c r="M15" i="26"/>
  <c r="L15" i="26" s="1"/>
</calcChain>
</file>

<file path=xl/sharedStrings.xml><?xml version="1.0" encoding="utf-8"?>
<sst xmlns="http://schemas.openxmlformats.org/spreadsheetml/2006/main" count="566" uniqueCount="236">
  <si>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</si>
  <si>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</si>
  <si>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</si>
  <si>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</si>
  <si>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</si>
  <si>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</si>
  <si>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</si>
  <si>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</si>
  <si>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</si>
  <si>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</si>
  <si>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</si>
  <si>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</si>
  <si>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</si>
  <si>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パーソナルデータ取扱チェックリスト</t>
    <rPh sb="8" eb="10">
      <t>トリアツカ</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</si>
  <si>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</si>
  <si>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</si>
  <si>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</si>
  <si>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</si>
  <si>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</si>
  <si>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</si>
  <si>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２．担保しながら保管する</t>
  </si>
  <si>
    <t>○</t>
  </si>
  <si>
    <t>　</t>
    <phoneticPr fontId="1"/>
  </si>
  <si>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</si>
  <si>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</si>
  <si>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</si>
  <si>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</si>
  <si>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</si>
  <si>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</si>
  <si>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</si>
  <si>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</si>
  <si>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</si>
  <si>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</si>
  <si>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</si>
  <si>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</si>
  <si>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</si>
  <si>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</si>
  <si>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</si>
  <si>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</si>
  <si>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</si>
  <si>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</si>
  <si>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</si>
  <si>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</si>
  <si>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</si>
  <si>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</si>
  <si>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</si>
  <si>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２．既に取得済みのデータを活用する（新たに取得しない）</t>
    <phoneticPr fontId="1"/>
  </si>
  <si>
    <t>３．他の機関（本研究に加わらない者）からデータの提供を受ける</t>
    <phoneticPr fontId="1"/>
  </si>
  <si>
    <t>取得予定時期：</t>
    <rPh sb="2" eb="4">
      <t>ヨテイ</t>
    </rPh>
    <rPh sb="4" eb="6">
      <t>ジキ</t>
    </rPh>
    <phoneticPr fontId="1"/>
  </si>
  <si>
    <t>△△△</t>
    <phoneticPr fontId="1"/>
  </si>
  <si>
    <t>２．コメントがあった</t>
  </si>
  <si>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</si>
  <si>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</si>
  <si>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</si>
  <si>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</si>
  <si>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</si>
  <si>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３．オプトイン、オプトアウトの両方</t>
  </si>
  <si>
    <t>△△△（日本）</t>
    <rPh sb="4" eb="6">
      <t>ニホン</t>
    </rPh>
    <phoneticPr fontId="1"/>
  </si>
  <si>
    <t>設置機関：△△大学
委員会名：△△委員会
研究課題：△△△</t>
    <rPh sb="0" eb="2">
      <t>セッチ</t>
    </rPh>
    <rPh sb="2" eb="4">
      <t>キカン</t>
    </rPh>
    <rPh sb="7" eb="9">
      <t>ダイガク</t>
    </rPh>
    <rPh sb="10" eb="14">
      <t>イインカイメイ</t>
    </rPh>
    <rPh sb="17" eb="20">
      <t>イインカイ</t>
    </rPh>
    <rPh sb="21" eb="25">
      <t xml:space="preserve">ケンキュウカダイ </t>
    </rPh>
    <phoneticPr fontId="1"/>
  </si>
  <si>
    <t>△△△（英国）</t>
    <rPh sb="4" eb="6">
      <t>エイコク</t>
    </rPh>
    <phoneticPr fontId="1"/>
  </si>
  <si>
    <t>日本：△△△　・・・
英国：△△△　・・・</t>
    <rPh sb="0" eb="2">
      <t>ニホン</t>
    </rPh>
    <rPh sb="11" eb="13">
      <t>エイコク</t>
    </rPh>
    <phoneticPr fontId="1"/>
  </si>
  <si>
    <t>同意取得における説明において、データの利用目的や第三者提供について認識・理解しやすい形で
伝えているか</t>
    <rPh sb="25" eb="26">
      <t>サン</t>
    </rPh>
    <phoneticPr fontId="1"/>
  </si>
  <si>
    <t>―</t>
  </si>
  <si>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</si>
  <si>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</si>
  <si>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</si>
  <si>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</si>
  <si>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</si>
  <si>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</si>
  <si>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①取得したパーソナルデータ（生データ等）：△△データ、△△情報、・・・
②取得したパーソナルデータ（個人を直接識別できる情報を削除）：
　　　△△データ、△△情報、・・・
③匿名加工情報：△△データ、△△情報、・・・
④統計情報 ：△△データ、△△情報、・・・</t>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</si>
  <si>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</si>
  <si>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</si>
  <si>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</si>
  <si>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</si>
  <si>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r>
      <rPr>
        <b/>
        <sz val="14"/>
        <color theme="1"/>
        <rFont val="BIZ UDPゴシック"/>
        <family val="3"/>
        <charset val="128"/>
      </rPr>
      <t>（参考）プライバシーを侵害する可能性があるパーソナルデータ例</t>
    </r>
    <r>
      <rPr>
        <sz val="14"/>
        <color theme="1"/>
        <rFont val="BIZ UDPゴシック"/>
        <family val="3"/>
        <charset val="128"/>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</si>
  <si>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rPr>
        <b/>
        <sz val="14"/>
        <color theme="1"/>
        <rFont val="BIZ UDPゴシック"/>
        <family val="3"/>
        <charset val="128"/>
      </rPr>
      <t>データの取得場所：</t>
    </r>
    <r>
      <rPr>
        <sz val="14"/>
        <color theme="1"/>
        <rFont val="BIZ UDPゴシック"/>
        <family val="3"/>
        <charset val="128"/>
      </rPr>
      <t>　１．国内のみ　２．国内および海外　３．海外のみ</t>
    </r>
    <rPh sb="4" eb="6">
      <t>シュトク</t>
    </rPh>
    <rPh sb="6" eb="8">
      <t>バショ</t>
    </rPh>
    <phoneticPr fontId="1"/>
  </si>
  <si>
    <r>
      <rPr>
        <b/>
        <sz val="14"/>
        <color theme="1"/>
        <rFont val="BIZ UDPゴシック"/>
        <family val="3"/>
        <charset val="128"/>
      </rPr>
      <t>オプトイン／オプトアウト：　</t>
    </r>
    <r>
      <rPr>
        <sz val="14"/>
        <color theme="1"/>
        <rFont val="BIZ UDPゴシック"/>
        <family val="3"/>
        <charset val="128"/>
      </rPr>
      <t>１．オプトイン　２．オプトアウト　３．オプトイン、オプトアウトの両方　　×（両方ともしない）</t>
    </r>
    <rPh sb="46" eb="48">
      <t>リョウホウ</t>
    </rPh>
    <rPh sb="52" eb="54">
      <t>リョウホウ</t>
    </rPh>
    <phoneticPr fontId="1"/>
  </si>
  <si>
    <t>２．再委託し、再委託先は把握している</t>
  </si>
  <si>
    <t>委託先：△△株式会社
再委託先：○○株式会社</t>
    <rPh sb="0" eb="2">
      <t>イタク</t>
    </rPh>
    <rPh sb="2" eb="3">
      <t>サキ</t>
    </rPh>
    <rPh sb="6" eb="10">
      <t>カブシキガイシャ</t>
    </rPh>
    <rPh sb="11" eb="12">
      <t>サイ</t>
    </rPh>
    <rPh sb="12" eb="14">
      <t>イタク</t>
    </rPh>
    <rPh sb="14" eb="15">
      <t>サキ</t>
    </rPh>
    <rPh sb="18" eb="22">
      <t>カブシキガイシャ</t>
    </rPh>
    <phoneticPr fontId="1"/>
  </si>
  <si>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</si>
  <si>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委託先及び再委託先：</t>
    <rPh sb="0" eb="3">
      <t>イタクサキ</t>
    </rPh>
    <rPh sb="3" eb="4">
      <t>オヨ</t>
    </rPh>
    <rPh sb="5" eb="6">
      <t>サイ</t>
    </rPh>
    <rPh sb="6" eb="8">
      <t>イタク</t>
    </rPh>
    <rPh sb="8" eb="9">
      <t>サキ</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</si>
  <si>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</si>
  <si>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</si>
  <si>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</si>
  <si>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</si>
  <si>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</si>
  <si>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</si>
  <si>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</si>
  <si>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選択して下さい</t>
  </si>
  <si>
    <t>４．その他</t>
  </si>
  <si>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</si>
  <si>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</si>
  <si>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</si>
  <si>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</si>
  <si>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非該当（③匿名加工情報は取り扱わない）</t>
  </si>
  <si>
    <t>× 共同で利用する（本人の同意を取得していない）</t>
  </si>
  <si>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</si>
  <si>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</si>
  <si>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データを他の機関と共同で利用するか。共同で利用する場合、データを他の機関と共同で利用するかについて、本人に説明して事前に同意を取得している
　１．共同で利用しない
　２．共同で利用する（本人の同意を取得している）
　× 共同で利用する（本人の同意を取得していない）</t>
    <rPh sb="4" eb="5">
      <t>タ</t>
    </rPh>
    <rPh sb="6" eb="8">
      <t>キカン</t>
    </rPh>
    <rPh sb="9" eb="11">
      <t>キョウドウ</t>
    </rPh>
    <rPh sb="12" eb="14">
      <t>リヨウ</t>
    </rPh>
    <rPh sb="73" eb="75">
      <t>キョウドウ</t>
    </rPh>
    <rPh sb="76" eb="78">
      <t>リヨウ</t>
    </rPh>
    <rPh sb="85" eb="87">
      <t>キョウドウ</t>
    </rPh>
    <rPh sb="88" eb="90">
      <t>リヨウ</t>
    </rPh>
    <rPh sb="93" eb="95">
      <t>ホンニン</t>
    </rPh>
    <rPh sb="118" eb="120">
      <t>ホンニン</t>
    </rPh>
    <phoneticPr fontId="1"/>
  </si>
  <si>
    <r>
      <t xml:space="preserve">データの取得：
</t>
    </r>
    <r>
      <rPr>
        <b/>
        <sz val="10"/>
        <color theme="1"/>
        <rFont val="BIZ UDPゴシック"/>
        <family val="3"/>
        <charset val="128"/>
      </rPr>
      <t>（該当するものをすべて選択）</t>
    </r>
    <r>
      <rPr>
        <sz val="10"/>
        <color theme="1"/>
        <rFont val="BIZ UDPゴシック"/>
        <family val="3"/>
        <charset val="128"/>
      </rPr>
      <t xml:space="preserve">
</t>
    </r>
    <r>
      <rPr>
        <sz val="11"/>
        <color theme="1"/>
        <rFont val="BIZ UDPゴシック"/>
        <family val="3"/>
        <charset val="128"/>
      </rPr>
      <t>該当する： ○
該当しない： ―</t>
    </r>
    <rPh sb="4" eb="6">
      <t>シュトク</t>
    </rPh>
    <rPh sb="9" eb="11">
      <t>ガイトウ</t>
    </rPh>
    <rPh sb="19" eb="21">
      <t>センタク</t>
    </rPh>
    <phoneticPr fontId="1"/>
  </si>
  <si>
    <t>２．倫理委員会の承認を受けている</t>
  </si>
  <si>
    <t>同意不要（③匿名加工情報）</t>
  </si>
  <si>
    <t>○○○○年○○月○○日</t>
  </si>
  <si>
    <t>○○○○年○○月○○日</t>
    <rPh sb="4" eb="5">
      <t>ネン</t>
    </rPh>
    <rPh sb="7" eb="8">
      <t>ガツ</t>
    </rPh>
    <rPh sb="10" eb="11">
      <t>ニチ</t>
    </rPh>
    <phoneticPr fontId="1"/>
  </si>
  <si>
    <t>○○ ○○</t>
  </si>
  <si>
    <t>○○○</t>
  </si>
  <si>
    <t>○○○○年○○月頃～○○○○年○○月頃</t>
    <rPh sb="8" eb="9">
      <t>ゴロ</t>
    </rPh>
    <rPh sb="18" eb="19">
      <t>ゴロ</t>
    </rPh>
    <phoneticPr fontId="1"/>
  </si>
  <si>
    <t>提供元：○○○
提供先：△△△</t>
  </si>
  <si>
    <t>○○○＠△△△△.jp</t>
  </si>
  <si>
    <t>３．その他</t>
  </si>
  <si>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</si>
  <si>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</si>
  <si>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</si>
  <si>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</si>
  <si>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</si>
  <si>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r>
      <t xml:space="preserve">データ取得者及び取得するデータ：
</t>
    </r>
    <r>
      <rPr>
        <sz val="12"/>
        <rFont val="BIZ UDPゴシック"/>
        <family val="3"/>
        <charset val="128"/>
      </rPr>
      <t>（データに要配慮個人情報があれば、取得データ名の後に「</t>
    </r>
    <r>
      <rPr>
        <sz val="12"/>
        <color rgb="FFFF0000"/>
        <rFont val="BIZ UDPゴシック"/>
        <family val="3"/>
        <charset val="128"/>
      </rPr>
      <t>【要配慮】</t>
    </r>
    <r>
      <rPr>
        <sz val="12"/>
        <rFont val="BIZ UDPゴシック"/>
        <family val="3"/>
        <charset val="128"/>
      </rPr>
      <t>」を記載すること）</t>
    </r>
    <rPh sb="46" eb="48">
      <t>ハイリョ</t>
    </rPh>
    <phoneticPr fontId="1"/>
  </si>
  <si>
    <t>データを第三者に提供または公開する場合、本人の同意を得る必要があります。</t>
    <phoneticPr fontId="1"/>
  </si>
  <si>
    <t>③ 匿名加工情報（個人が識別できないようにしたデータで、他の情報と照合しても個人が特定できない）を提供する</t>
  </si>
  <si>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</si>
  <si>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【取得者】【取得データ】
　NICT：○○データ、○○データ、・・
　△△大学：○○データ、カルテ【要配慮】、・・
　□□株式会社：○○データ、○○データ、・・</t>
    <rPh sb="1" eb="4">
      <t>シュトクシャ</t>
    </rPh>
    <rPh sb="6" eb="8">
      <t>シュトク</t>
    </rPh>
    <phoneticPr fontId="1"/>
  </si>
  <si>
    <t>データの取扱いを委託する場合は、データの安全管理が図られるよう、委託を受けた者に対する必要かつ適切な監督を行わなければなりません。</t>
    <phoneticPr fontId="1"/>
  </si>
  <si>
    <t>【保管者】【保管データ】
　NICT：○○データ、○○データ、・・
　△△大学：○○データ、カルテ【要配慮】、・・
　□□株式会社：○○データ、○○データ、・・</t>
    <rPh sb="1" eb="3">
      <t>ホカン</t>
    </rPh>
    <rPh sb="6" eb="8">
      <t>ホカン</t>
    </rPh>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</si>
  <si>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</si>
  <si>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</si>
  <si>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</si>
  <si>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r>
      <t xml:space="preserve">（３）においてデータの提供・公開を予定している場合、提供又は公開するデータ（データ種別ごとに具体的に記載し、非該当項目は削除する）：
</t>
    </r>
    <r>
      <rPr>
        <sz val="12"/>
        <rFont val="BIZ UDPゴシック"/>
        <family val="3"/>
        <charset val="128"/>
      </rPr>
      <t>　①取得したパーソナルデータ
   　（生データ等）
　②取得したパーソナルデータ
  　 （個人を直接識別できる
   　  情報を削除）
　③匿名加工情報
　④統計情報</t>
    </r>
    <phoneticPr fontId="1"/>
  </si>
  <si>
    <t>２．担保しながら移転する</t>
  </si>
  <si>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</si>
  <si>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</si>
  <si>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</si>
  <si>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４．２及び３の両方に該当する</t>
  </si>
  <si>
    <t>３．外部（海外）に委託し、委託先を適切に監督する　　　　　　　　　　　（海外のクラウドサービスや海外デジタルプラットフォームを利用する場合なども含め、外国にある第三者に委託する場合）</t>
  </si>
  <si>
    <t>様式１ （プロセス１：研究計画として審議する段階)</t>
  </si>
  <si>
    <t>委託研究</t>
  </si>
  <si>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</si>
  <si>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</si>
  <si>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</si>
  <si>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</si>
  <si>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</si>
  <si>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</si>
  <si>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</si>
  <si>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1. 提案者のみ</t>
    <phoneticPr fontId="1"/>
  </si>
  <si>
    <t>2. 提案者と他の機関</t>
  </si>
  <si>
    <t>2. 提案者と他の機関</t>
    <phoneticPr fontId="1"/>
  </si>
  <si>
    <t>3. 提案者以外の機関のみ</t>
    <phoneticPr fontId="1"/>
  </si>
  <si>
    <t>Co.21</t>
    <phoneticPr fontId="1"/>
  </si>
  <si>
    <t>２．保護者の同意を得て未成年からデータを取得する</t>
  </si>
  <si>
    <t>Co.22</t>
    <phoneticPr fontId="1"/>
  </si>
  <si>
    <t>1．受託者のみ</t>
    <rPh sb="2" eb="5">
      <t>ジュタクシャ</t>
    </rPh>
    <phoneticPr fontId="1"/>
  </si>
  <si>
    <t>2. 受託者と他の機関</t>
    <phoneticPr fontId="1"/>
  </si>
  <si>
    <t>3. 受託者以外の機関のみ</t>
    <phoneticPr fontId="1"/>
  </si>
  <si>
    <t>Co.345</t>
    <phoneticPr fontId="1"/>
  </si>
  <si>
    <t>1. 取扱担当者の所属する機関のみ</t>
    <phoneticPr fontId="1"/>
  </si>
  <si>
    <t>2. 取扱担当者の所属する機関及び他の機関</t>
    <phoneticPr fontId="1"/>
  </si>
  <si>
    <t>3. 他の機関のみ</t>
    <phoneticPr fontId="1"/>
  </si>
  <si>
    <t>Co.1</t>
    <phoneticPr fontId="1"/>
  </si>
  <si>
    <t>○○○○年○○月○○日</t>
    <phoneticPr fontId="1"/>
  </si>
  <si>
    <t>　H35, K43, K46, K48, K49, K51, K54, K56,
  K70, K71, K72, K76, K78, K79, K85, K86,
  K89, K90, K92 K95, K97, K101に
  「×」が含まれる場合、「1」を表示</t>
    <rPh sb="121" eb="122">
      <t>フク</t>
    </rPh>
    <rPh sb="125" eb="127">
      <t>バアイ</t>
    </rPh>
    <rPh sb="132" eb="134">
      <t>ヒョウジ</t>
    </rPh>
    <phoneticPr fontId="1"/>
  </si>
  <si>
    <t>１．本研究でデータを取得する（外部事業者等への委託による取得も含む）</t>
    <rPh sb="15" eb="21">
      <t>ガイブジギョウシャトウ</t>
    </rPh>
    <rPh sb="23" eb="25">
      <t>イタク</t>
    </rPh>
    <phoneticPr fontId="1"/>
  </si>
  <si>
    <r>
      <t>　　　　Rev.10.1.2</t>
    </r>
    <r>
      <rPr>
        <sz val="12"/>
        <rFont val="BIZ UDPゴシック"/>
        <family val="3"/>
        <charset val="128"/>
      </rPr>
      <t xml:space="preserve"> (2022.4.11)</t>
    </r>
    <phoneticPr fontId="1"/>
  </si>
  <si>
    <t>・「データ取得者」とは、自らの責任においてデータを取得する者（機関）を言います。個人情報の取扱いを委託（発注）する外部事業者等は該当しません。受託者が外部委託先を使ってデータを取得する場合、受託者が取得することになります。
・「他の機関」「受託者以外の機関」についても同様に、自らの責任においてデータを取得する者（機関）を言います。</t>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</si>
  <si>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</si>
  <si>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t>・「データ取得者」とは、自らの責任においてデータを取得する者（機関）を言います。個人情報の取扱いを委託（発注）する外部事業者等は該当しません。提案者が外部委託先を使ってデータを取得する場合、提案者が取得することになります。
・「他の機関」「提案者以外の機関」についても同様に、自らの責任においてデータを取得する者（機関）を言います。</t>
    <phoneticPr fontId="1"/>
  </si>
  <si>
    <r>
      <t xml:space="preserve">【記入上の注意事項】
</t>
    </r>
    <r>
      <rPr>
        <b/>
        <sz val="14"/>
        <color rgb="FFFF0000"/>
        <rFont val="BIZ UDPゴシック"/>
        <family val="3"/>
        <charset val="128"/>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</si>
  <si>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【様式１】への「パーソナルデータ取扱研究開発に対するリスク評価結果」に付与されたID[*]を記入してください。
  [*] A_12345_220101_01形式 または B_123T45_220101_01形式のID</t>
    <phoneticPr fontId="1"/>
  </si>
  <si>
    <t>代表提案者と共同提案者のすべての研究機関名を記載してください。</t>
    <phoneticPr fontId="1"/>
  </si>
  <si>
    <t>受託者すべての研究機関名を記載してください。</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</si>
  <si>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</si>
  <si>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</si>
  <si>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</si>
  <si>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</si>
  <si>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</si>
  <si>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</si>
  <si>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</si>
  <si>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</si>
  <si>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</si>
  <si>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</si>
  <si>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</si>
  <si>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</si>
  <si>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</si>
  <si>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</si>
  <si>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</si>
  <si>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</si>
  <si>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t>
  </si>
  <si>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</si>
  <si>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</si>
  <si>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</si>
  <si>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実際に保管する受託者を記入してください。
　・NICT：○○データ、○○データ、・・
　・△△大学：○○データ、カルテ【要配慮】、・・
　・□□株式会社：○○データ、○○データ、・・</t>
    <rPh sb="3" eb="5">
      <t>ホカン</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</si>
  <si>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</si>
  <si>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</si>
  <si>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</si>
  <si>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</si>
  <si>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実際に利用する受託者（データを受け取るだけの受託者を含む）を記入してください。</t>
    <rPh sb="22" eb="25">
      <t>ジュタクシャ</t>
    </rPh>
    <phoneticPr fontId="1"/>
  </si>
  <si>
    <t>委託を受ける全機関のうち、実際に利用する機関（データを受け取るだけの機関を含む）を記入してください。</t>
  </si>
  <si>
    <t>共同研究機関のうち、実際に利用する機関（データを受け取るだけの機関を含む）を記入してください。</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</si>
  <si>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</si>
  <si>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</si>
  <si>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</si>
  <si>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</si>
  <si>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</si>
  <si>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</si>
  <si>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</si>
  <si>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NICTの研究代表者をご記入ください。もし、研究代表者が外部機関の場合、代表研究者とNICTに所属する研究分担者1名をご記入ください。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</si>
  <si>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</si>
  <si>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</si>
  <si>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</si>
  <si>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</si>
  <si>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</si>
  <si>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</si>
  <si>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</si>
  <si>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r>
      <t xml:space="preserve">研究の概要：
</t>
    </r>
    <r>
      <rPr>
        <b/>
        <sz val="14"/>
        <rFont val="BIZ UDPゴシック"/>
        <family val="3"/>
        <charset val="128"/>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</si>
  <si>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取得件数： </t>
    </r>
    <r>
      <rPr>
        <b/>
        <sz val="12"/>
        <rFont val="BIZ UDPゴシック"/>
        <family val="3"/>
        <charset val="128"/>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</si>
  <si>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t>取扱うパーソナルデータを具体的に記載下さい。
下記（参考）を参照いただき、パーソナルデータを列挙してください。</t>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</si>
  <si>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</si>
  <si>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</si>
  <si>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t>データの取得（入手）方法を選択して下さい。
なお、本研究の取扱担当者が他の研究で取得したパーソナルデータを本研究で取扱う場合は「２」に該当します。
「4．その他」を選択した場合には「データ取得者及び取得するデータ」欄に取得方法も記載してください。</t>
    <rPh sb="17" eb="18">
      <t>クダ</t>
    </rPh>
    <phoneticPr fontId="1"/>
  </si>
  <si>
    <r>
      <rPr>
        <b/>
        <sz val="14"/>
        <rFont val="BIZ UDPゴシック"/>
        <family val="3"/>
        <charset val="128"/>
      </rPr>
      <t>同意の取得方法：</t>
    </r>
    <r>
      <rPr>
        <sz val="14"/>
        <rFont val="BIZ UDPゴシック"/>
        <family val="3"/>
        <charset val="128"/>
      </rPr>
      <t>　取得するデータ、データの取得方法、利用目的、データの取得者・利用者、取得するデータの第三者提供・外国への移転・委託等について、本人（データ化される人）の同意は取得するか
　</t>
    </r>
    <r>
      <rPr>
        <sz val="12"/>
        <rFont val="BIZ UDPゴシック"/>
        <family val="3"/>
        <charset val="128"/>
      </rPr>
      <t>１．同意は本研究で取得する（上記の回答が１の場合）
　２．同意は他者が取得済み（上記の回答が２の場合）
　３．その他（　</t>
    </r>
    <r>
      <rPr>
        <sz val="12"/>
        <color rgb="FFFF0000"/>
        <rFont val="BIZ UDPゴシック"/>
        <family val="3"/>
        <charset val="128"/>
      </rPr>
      <t>＊取得方法を入力してください</t>
    </r>
    <r>
      <rPr>
        <sz val="12"/>
        <rFont val="BIZ UDPゴシック"/>
        <family val="3"/>
        <charset val="128"/>
      </rPr>
      <t>　）
　×　同意は取得しない</t>
    </r>
    <rPh sb="39" eb="41">
      <t>リヨウ</t>
    </rPh>
    <rPh sb="57" eb="59">
      <t>ガイコク</t>
    </rPh>
    <rPh sb="61" eb="63">
      <t>イテン</t>
    </rPh>
    <rPh sb="64" eb="66">
      <t>イタク</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</si>
  <si>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</si>
  <si>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</si>
  <si>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</si>
  <si>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r>
      <rPr>
        <sz val="14"/>
        <color theme="1"/>
        <rFont val="BIZ UDPゴシック"/>
        <family val="3"/>
        <charset val="128"/>
      </rPr>
      <t>データ保管機関および保管データ：</t>
    </r>
    <r>
      <rPr>
        <sz val="11"/>
        <color theme="1"/>
        <rFont val="BIZ UDPゴシック"/>
        <family val="3"/>
        <charset val="128"/>
      </rPr>
      <t xml:space="preserve">
</t>
    </r>
    <r>
      <rPr>
        <sz val="12"/>
        <color theme="1"/>
        <rFont val="BIZ UDPゴシック"/>
        <family val="3"/>
        <charset val="128"/>
      </rPr>
      <t>（保管機関ごとにご記載ください。データに要配慮個人情報があれば、取得データ名の後に「</t>
    </r>
    <r>
      <rPr>
        <sz val="12"/>
        <color rgb="FFFF0000"/>
        <rFont val="BIZ UDPゴシック"/>
        <family val="3"/>
        <charset val="128"/>
      </rPr>
      <t>【要配慮】</t>
    </r>
    <r>
      <rPr>
        <sz val="12"/>
        <color theme="1"/>
        <rFont val="BIZ UDPゴシック"/>
        <family val="3"/>
        <charset val="128"/>
      </rPr>
      <t>」を記載すること）</t>
    </r>
    <rPh sb="3" eb="5">
      <t>ホカン</t>
    </rPh>
    <rPh sb="5" eb="7">
      <t>キカン</t>
    </rPh>
    <rPh sb="10" eb="12">
      <t>ホカン</t>
    </rPh>
    <rPh sb="18" eb="20">
      <t>ホカン</t>
    </rPh>
    <rPh sb="20" eb="22">
      <t>キカン</t>
    </rPh>
    <rPh sb="26" eb="28">
      <t>キサイ</t>
    </rPh>
    <phoneticPr fontId="1"/>
  </si>
  <si>
    <t>データを移転する場合、移転元の国の関連法に従う必要あるので、必ず確認してください。</t>
    <phoneticPr fontId="1"/>
  </si>
  <si>
    <r>
      <t>実際にデータを利用する機関</t>
    </r>
    <r>
      <rPr>
        <b/>
        <sz val="14"/>
        <color theme="1"/>
        <rFont val="BIZ UDPゴシック"/>
        <family val="3"/>
        <charset val="128"/>
      </rPr>
      <t>（データは取得せず、利用するだけの機関も記載してください）</t>
    </r>
    <r>
      <rPr>
        <sz val="14"/>
        <color theme="1"/>
        <rFont val="BIZ UDPゴシック"/>
        <family val="3"/>
        <charset val="128"/>
      </rPr>
      <t>：</t>
    </r>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</si>
  <si>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</si>
  <si>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</si>
  <si>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rPh sb="34" eb="36">
      <t>センタク</t>
    </rPh>
    <rPh sb="38" eb="40">
      <t>リユウ</t>
    </rPh>
    <rPh sb="41" eb="43">
      <t>ショチ</t>
    </rPh>
    <rPh sb="44" eb="46">
      <t>ビコウ</t>
    </rPh>
    <rPh sb="46" eb="47">
      <t>ラン</t>
    </rPh>
    <rPh sb="48" eb="50">
      <t>キサイ</t>
    </rPh>
    <rPh sb="57" eb="58">
      <t>タト</t>
    </rPh>
    <rPh sb="61" eb="63">
      <t>ホカン</t>
    </rPh>
    <rPh sb="63" eb="65">
      <t>キカン</t>
    </rPh>
    <rPh sb="66" eb="67">
      <t>サダ</t>
    </rPh>
    <rPh sb="72" eb="73">
      <t>ムズカ</t>
    </rPh>
    <rPh sb="95" eb="97">
      <t>ショチ</t>
    </rPh>
    <phoneticPr fontId="1"/>
  </si>
  <si>
    <r>
      <rPr>
        <b/>
        <sz val="26"/>
        <color rgb="FFFF0000"/>
        <rFont val="BIZ UDPゴシック"/>
        <family val="3"/>
        <charset val="128"/>
      </rPr>
      <t>スタート</t>
    </r>
    <r>
      <rPr>
        <b/>
        <sz val="26"/>
        <color rgb="FFFF0000"/>
        <rFont val="Segoe UI Symbol"/>
        <family val="2"/>
      </rPr>
      <t>☛</t>
    </r>
    <r>
      <rPr>
        <sz val="14"/>
        <color theme="1"/>
        <rFont val="BIZ UDP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1"/>
  </si>
  <si>
    <r>
      <t xml:space="preserve">研究目的
/研究計画
・方法：
</t>
    </r>
    <r>
      <rPr>
        <b/>
        <sz val="12"/>
        <color rgb="FFFF0000"/>
        <rFont val="BIZ UDPゴシック"/>
        <family val="3"/>
        <charset val="128"/>
      </rPr>
      <t>３００字程度で記載してください。</t>
    </r>
    <rPh sb="24" eb="26">
      <t>キサイ</t>
    </rPh>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</si>
  <si>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</si>
  <si>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</si>
  <si>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</si>
  <si>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</si>
  <si>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</si>
  <si>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</si>
  <si>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r>
      <t xml:space="preserve">備考：
</t>
    </r>
    <r>
      <rPr>
        <b/>
        <sz val="14"/>
        <color theme="1"/>
        <rFont val="BIZ UDPゴシック"/>
        <family val="3"/>
        <charset val="128"/>
      </rPr>
      <t xml:space="preserve">追加説明情報を記載してください。
「×」を選択した項目については、理由の記載が必要です。
</t>
    </r>
    <rPh sb="0" eb="2">
      <t>ビコウ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</si>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</sst>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411]ggge&quot;年&quot;m&quot;月&quot;d&quot;日&quot;;@"/>
    <numFmt numFmtId="177" formatCode="yyyy&quot;年&quot;m&quot;月&quot;d&quot;日&quot;;@"/>
    <numFmt numFmtId="178" formatCode="[$]ggge&quot;年&quot;m&quot;月&quot;d&quot;日&quot;;@" x16r2:formatCode16="[$-ja-JP-x-gannen]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1"/>
      <name val="ＭＳ Ｐゴシック"/>
      <family val="2"/>
      <charset val="128"/>
      <scheme val="minor"/>
    </font>
    <font>
      <sz val="14"/>
      <color theme="1"/>
      <name val="BIZ UDPゴシック"/>
      <family val="3"/>
      <charset val="128"/>
    </font>
    <font>
      <b/>
      <sz val="14"/>
      <color theme="1"/>
      <name val="BIZ UDPゴシック"/>
      <family val="3"/>
      <charset val="128"/>
    </font>
    <font>
      <b/>
      <sz val="18"/>
      <color theme="1"/>
      <name val="BIZ UDPゴシック"/>
      <family val="3"/>
      <charset val="128"/>
    </font>
    <font>
      <sz val="14"/>
      <name val="BIZ UDPゴシック"/>
      <family val="3"/>
      <charset val="128"/>
    </font>
    <font>
      <sz val="12"/>
      <name val="BIZ UDPゴシック"/>
      <family val="3"/>
      <charset val="128"/>
    </font>
    <font>
      <sz val="13"/>
      <name val="BIZ UDPゴシック"/>
      <family val="3"/>
      <charset val="128"/>
    </font>
    <font>
      <sz val="11"/>
      <color theme="1"/>
      <name val="BIZ UDPゴシック"/>
      <family val="3"/>
      <charset val="128"/>
    </font>
    <font>
      <sz val="16"/>
      <color theme="1"/>
      <name val="BIZ UDPゴシック"/>
      <family val="3"/>
      <charset val="128"/>
    </font>
    <font>
      <b/>
      <sz val="14"/>
      <color rgb="FFFF0000"/>
      <name val="BIZ UDPゴシック"/>
      <family val="3"/>
      <charset val="128"/>
    </font>
    <font>
      <sz val="12"/>
      <color theme="1"/>
      <name val="BIZ UDPゴシック"/>
      <family val="3"/>
      <charset val="128"/>
    </font>
    <font>
      <sz val="11"/>
      <name val="BIZ UDPゴシック"/>
      <family val="3"/>
      <charset val="128"/>
    </font>
    <font>
      <sz val="26"/>
      <name val="BIZ UDPゴシック"/>
      <family val="3"/>
      <charset val="128"/>
    </font>
    <font>
      <sz val="16"/>
      <name val="BIZ UDPゴシック"/>
      <family val="3"/>
      <charset val="128"/>
    </font>
    <font>
      <u/>
      <sz val="11"/>
      <color theme="10"/>
      <name val="BIZ UDPゴシック"/>
      <family val="3"/>
      <charset val="128"/>
    </font>
    <font>
      <b/>
      <sz val="14"/>
      <name val="BIZ UDPゴシック"/>
      <family val="3"/>
      <charset val="128"/>
    </font>
    <font>
      <b/>
      <sz val="12"/>
      <color rgb="FFFF0000"/>
      <name val="BIZ UDPゴシック"/>
      <family val="3"/>
      <charset val="128"/>
    </font>
    <font>
      <b/>
      <sz val="12"/>
      <name val="BIZ UDPゴシック"/>
      <family val="3"/>
      <charset val="128"/>
    </font>
    <font>
      <b/>
      <u/>
      <sz val="14"/>
      <color rgb="FFC00000"/>
      <name val="BIZ UDPゴシック"/>
      <family val="3"/>
      <charset val="128"/>
    </font>
    <font>
      <b/>
      <sz val="11"/>
      <color theme="1"/>
      <name val="BIZ UDPゴシック"/>
      <family val="3"/>
      <charset val="128"/>
    </font>
    <font>
      <sz val="10"/>
      <color theme="1"/>
      <name val="BIZ UDPゴシック"/>
      <family val="3"/>
      <charset val="128"/>
    </font>
    <font>
      <b/>
      <sz val="11"/>
      <color rgb="FFFF0000"/>
      <name val="BIZ UDPゴシック"/>
      <family val="3"/>
      <charset val="128"/>
    </font>
    <font>
      <sz val="11"/>
      <color rgb="FFFF0000"/>
      <name val="BIZ UDPゴシック"/>
      <family val="3"/>
      <charset val="128"/>
    </font>
    <font>
      <sz val="14"/>
      <color rgb="FFFF0000"/>
      <name val="BIZ UDPゴシック"/>
      <family val="3"/>
      <charset val="128"/>
    </font>
    <font>
      <sz val="10"/>
      <name val="BIZ UDPゴシック"/>
      <family val="3"/>
      <charset val="128"/>
    </font>
    <font>
      <sz val="14"/>
      <color theme="0"/>
      <name val="BIZ UDPゴシック"/>
      <family val="3"/>
      <charset val="128"/>
    </font>
    <font>
      <sz val="14"/>
      <color rgb="FF0000FF"/>
      <name val="BIZ UDPゴシック"/>
      <family val="3"/>
      <charset val="128"/>
    </font>
    <font>
      <b/>
      <sz val="14"/>
      <color rgb="FF0000FF"/>
      <name val="BIZ UDPゴシック"/>
      <family val="3"/>
      <charset val="128"/>
    </font>
    <font>
      <b/>
      <sz val="10"/>
      <color theme="1"/>
      <name val="BIZ UDPゴシック"/>
      <family val="3"/>
      <charset val="128"/>
    </font>
    <font>
      <b/>
      <sz val="11"/>
      <color rgb="FF0000FF"/>
      <name val="BIZ UDPゴシック"/>
      <family val="3"/>
      <charset val="128"/>
    </font>
    <font>
      <sz val="12"/>
      <color rgb="FFFF0000"/>
      <name val="BIZ UDPゴシック"/>
      <family val="3"/>
      <charset val="128"/>
    </font>
    <font>
      <b/>
      <sz val="16"/>
      <color rgb="FF0000FF"/>
      <name val="BIZ UDPゴシック"/>
      <family val="3"/>
      <charset val="128"/>
    </font>
    <font>
      <b/>
      <sz val="26"/>
      <color rgb="FFFF0000"/>
      <name val="BIZ UDPゴシック"/>
      <family val="3"/>
      <charset val="128"/>
    </font>
    <font>
      <b/>
      <sz val="26"/>
      <color rgb="FFFF0000"/>
      <name val="Segoe UI Symbol"/>
      <family val="2"/>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theme="6" tint="0.39997558519241921"/>
        <bgColor indexed="64"/>
      </patternFill>
    </fill>
  </fills>
  <borders count="30">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512">
    <xf numFmtId="0" fontId="0" fillId="0" borderId="0" xfId="0">
      <alignment vertical="center"/>
    </xf>
    <xf numFmtId="0" fontId="6"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0" xfId="0" applyFont="1" applyFill="1" applyAlignment="1" applyProtection="1">
      <alignment horizontal="right" vertical="center"/>
      <protection locked="0"/>
    </xf>
    <xf numFmtId="0" fontId="9" fillId="0" borderId="3" xfId="3" applyFont="1" applyBorder="1" applyAlignment="1">
      <alignment horizontal="center" vertical="center" shrinkToFit="1"/>
    </xf>
    <xf numFmtId="0" fontId="11" fillId="0" borderId="3" xfId="3" applyFont="1" applyBorder="1" applyAlignment="1">
      <alignment horizontal="center" vertical="center" shrinkToFit="1"/>
    </xf>
    <xf numFmtId="0" fontId="6" fillId="0" borderId="0" xfId="0" applyFont="1" applyBorder="1">
      <alignment vertical="center"/>
    </xf>
    <xf numFmtId="0" fontId="6" fillId="0" borderId="0" xfId="0" applyFont="1" applyAlignment="1">
      <alignment vertical="center"/>
    </xf>
    <xf numFmtId="0" fontId="6" fillId="0" borderId="0" xfId="0" applyFont="1" applyAlignment="1">
      <alignment vertical="center" wrapText="1"/>
    </xf>
    <xf numFmtId="0" fontId="9" fillId="4" borderId="5"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protection locked="0"/>
    </xf>
    <xf numFmtId="0" fontId="6" fillId="4" borderId="3" xfId="0" applyFont="1" applyFill="1" applyBorder="1" applyAlignment="1">
      <alignment horizontal="center" vertical="center"/>
    </xf>
    <xf numFmtId="0" fontId="6" fillId="0" borderId="0" xfId="0" applyFont="1" applyFill="1" applyBorder="1">
      <alignment vertical="center"/>
    </xf>
    <xf numFmtId="0" fontId="6" fillId="3" borderId="4" xfId="0" applyFont="1" applyFill="1" applyBorder="1" applyAlignment="1">
      <alignment horizontal="center" vertical="center" wrapText="1"/>
    </xf>
    <xf numFmtId="0" fontId="6" fillId="3" borderId="0" xfId="0" applyFont="1" applyFill="1" applyBorder="1" applyAlignment="1" applyProtection="1">
      <alignment horizontal="left" vertical="center" wrapText="1"/>
      <protection locked="0"/>
    </xf>
    <xf numFmtId="0" fontId="6" fillId="0" borderId="0" xfId="0" applyFont="1" applyFill="1">
      <alignment vertical="center"/>
    </xf>
    <xf numFmtId="0" fontId="16" fillId="0" borderId="0" xfId="0" applyFont="1" applyAlignment="1">
      <alignment wrapText="1"/>
    </xf>
    <xf numFmtId="0" fontId="25" fillId="0" borderId="0" xfId="0" applyFont="1" applyAlignment="1">
      <alignment vertical="center" wrapText="1"/>
    </xf>
    <xf numFmtId="0" fontId="14" fillId="3" borderId="7" xfId="0" applyFont="1" applyFill="1" applyBorder="1" applyAlignment="1">
      <alignment vertical="center" shrinkToFit="1"/>
    </xf>
    <xf numFmtId="0" fontId="25" fillId="0" borderId="3"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6" fillId="0" borderId="0" xfId="0" applyFont="1" applyAlignment="1">
      <alignment horizontal="left" vertical="top" wrapText="1"/>
    </xf>
    <xf numFmtId="0" fontId="12" fillId="0" borderId="0" xfId="0" applyFont="1" applyAlignment="1">
      <alignment horizontal="left" vertical="center" wrapText="1"/>
    </xf>
    <xf numFmtId="0" fontId="29" fillId="0" borderId="3" xfId="0" applyFont="1" applyBorder="1" applyAlignment="1" applyProtection="1">
      <alignment horizontal="center" vertical="center" wrapText="1"/>
      <protection locked="0"/>
    </xf>
    <xf numFmtId="0" fontId="12" fillId="0" borderId="0" xfId="0" applyFont="1" applyAlignment="1">
      <alignment vertical="top" wrapText="1"/>
    </xf>
    <xf numFmtId="0" fontId="25" fillId="11" borderId="7"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177" fontId="6" fillId="5" borderId="3" xfId="0" applyNumberFormat="1" applyFont="1" applyFill="1" applyBorder="1" applyAlignment="1" applyProtection="1">
      <alignment vertical="center"/>
      <protection locked="0"/>
    </xf>
    <xf numFmtId="0" fontId="6" fillId="3" borderId="9"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0" fillId="3" borderId="0" xfId="0" applyFont="1" applyFill="1">
      <alignment vertical="center"/>
    </xf>
    <xf numFmtId="0" fontId="25" fillId="2" borderId="3"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Alignment="1">
      <alignment vertical="center" shrinkToFit="1"/>
    </xf>
    <xf numFmtId="0" fontId="6" fillId="2" borderId="3" xfId="0" applyFont="1" applyFill="1" applyBorder="1" applyAlignment="1">
      <alignment horizontal="center" vertical="center" shrinkToFit="1"/>
    </xf>
    <xf numFmtId="0" fontId="32" fillId="0" borderId="0" xfId="0" applyFont="1">
      <alignment vertical="center"/>
    </xf>
    <xf numFmtId="176" fontId="32" fillId="0" borderId="17" xfId="0" applyNumberFormat="1" applyFont="1" applyBorder="1" applyAlignment="1">
      <alignment vertical="top"/>
    </xf>
    <xf numFmtId="0" fontId="32" fillId="0" borderId="17" xfId="0" applyFont="1" applyBorder="1">
      <alignment vertical="center"/>
    </xf>
    <xf numFmtId="176" fontId="32" fillId="0" borderId="0" xfId="0" applyNumberFormat="1" applyFont="1">
      <alignment vertical="center"/>
    </xf>
    <xf numFmtId="0" fontId="32" fillId="0" borderId="0" xfId="0" applyFont="1" applyFill="1">
      <alignment vertical="center"/>
    </xf>
    <xf numFmtId="0" fontId="32" fillId="0" borderId="0" xfId="0" applyFont="1" applyBorder="1" applyAlignment="1">
      <alignment vertical="center"/>
    </xf>
    <xf numFmtId="0" fontId="32" fillId="0" borderId="17" xfId="0" applyFont="1" applyBorder="1" applyAlignment="1">
      <alignment vertical="center"/>
    </xf>
    <xf numFmtId="0" fontId="32" fillId="0" borderId="17" xfId="0" applyFont="1" applyFill="1" applyBorder="1">
      <alignment vertical="center"/>
    </xf>
    <xf numFmtId="0" fontId="32" fillId="0" borderId="0" xfId="0" applyFont="1" applyFill="1" applyBorder="1">
      <alignment vertical="center"/>
    </xf>
    <xf numFmtId="0" fontId="32" fillId="0" borderId="0" xfId="0" applyFont="1" applyFill="1" applyBorder="1" applyAlignment="1">
      <alignment vertical="center"/>
    </xf>
    <xf numFmtId="0" fontId="35" fillId="4" borderId="3" xfId="0" applyFont="1" applyFill="1" applyBorder="1" applyAlignment="1">
      <alignment horizontal="center" vertical="center" wrapText="1"/>
    </xf>
    <xf numFmtId="0" fontId="29" fillId="0" borderId="3" xfId="0" applyFont="1" applyFill="1" applyBorder="1" applyAlignment="1" applyProtection="1">
      <alignment horizontal="center" vertical="center" wrapText="1"/>
      <protection locked="0"/>
    </xf>
    <xf numFmtId="0" fontId="32" fillId="0" borderId="0" xfId="0" applyFont="1" applyAlignment="1">
      <alignment vertical="center"/>
    </xf>
    <xf numFmtId="0" fontId="6" fillId="0" borderId="0" xfId="0" applyFont="1" applyFill="1" applyAlignment="1">
      <alignment vertical="center"/>
    </xf>
    <xf numFmtId="0" fontId="36" fillId="0" borderId="3" xfId="0" applyFont="1" applyBorder="1" applyAlignment="1" applyProtection="1">
      <alignment horizontal="center" vertical="center"/>
    </xf>
    <xf numFmtId="0" fontId="10" fillId="0" borderId="0" xfId="0" applyFont="1" applyAlignment="1">
      <alignment vertical="top" wrapText="1"/>
    </xf>
    <xf numFmtId="0" fontId="15" fillId="0" borderId="0" xfId="0" applyFont="1" applyAlignment="1">
      <alignment vertical="center" wrapText="1"/>
    </xf>
    <xf numFmtId="0" fontId="6" fillId="3" borderId="6" xfId="0" applyFont="1" applyFill="1" applyBorder="1" applyAlignment="1">
      <alignment horizontal="left" vertical="center" wrapText="1"/>
    </xf>
    <xf numFmtId="0" fontId="15" fillId="0" borderId="0" xfId="0" applyFont="1" applyAlignment="1">
      <alignment vertical="top" wrapText="1"/>
    </xf>
    <xf numFmtId="0" fontId="6" fillId="3" borderId="9" xfId="0" applyFont="1" applyFill="1" applyBorder="1" applyAlignment="1">
      <alignment horizontal="left" vertical="center" wrapText="1"/>
    </xf>
    <xf numFmtId="0" fontId="12" fillId="0" borderId="0" xfId="0" applyFont="1" applyAlignment="1">
      <alignment vertical="center" wrapText="1"/>
    </xf>
    <xf numFmtId="0" fontId="6" fillId="2" borderId="3" xfId="0" applyFont="1" applyFill="1" applyBorder="1" applyAlignment="1">
      <alignment vertical="center"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6" fillId="2" borderId="3" xfId="0" applyFont="1" applyFill="1" applyBorder="1" applyAlignment="1">
      <alignment horizontal="left" vertical="center"/>
    </xf>
    <xf numFmtId="176" fontId="32" fillId="0" borderId="17" xfId="0" applyNumberFormat="1" applyFont="1" applyBorder="1" applyAlignment="1">
      <alignment vertical="center"/>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3" borderId="9" xfId="0" applyFont="1" applyFill="1" applyBorder="1" applyAlignment="1">
      <alignment horizontal="left" vertical="center" wrapText="1"/>
    </xf>
    <xf numFmtId="176" fontId="32" fillId="0" borderId="17" xfId="0" applyNumberFormat="1" applyFont="1" applyBorder="1" applyAlignment="1">
      <alignment vertical="center"/>
    </xf>
    <xf numFmtId="0" fontId="6" fillId="0" borderId="0"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32" fillId="0" borderId="17" xfId="0" applyFont="1" applyFill="1" applyBorder="1" applyAlignment="1" applyProtection="1">
      <alignment horizontal="center" vertical="center" shrinkToFi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32" fillId="0" borderId="3" xfId="0" applyFont="1" applyBorder="1" applyAlignment="1">
      <alignment horizontal="center" vertical="center"/>
    </xf>
    <xf numFmtId="0" fontId="15" fillId="0" borderId="11" xfId="0" applyFont="1" applyFill="1" applyBorder="1" applyAlignment="1" applyProtection="1">
      <alignment horizontal="center" vertical="center" wrapText="1"/>
    </xf>
    <xf numFmtId="0" fontId="15" fillId="0" borderId="11" xfId="0" applyFont="1" applyFill="1" applyBorder="1" applyAlignment="1" applyProtection="1">
      <alignment horizontal="left" vertical="center" wrapText="1"/>
    </xf>
    <xf numFmtId="0" fontId="15" fillId="0" borderId="28" xfId="0" applyFont="1" applyFill="1" applyBorder="1" applyAlignment="1" applyProtection="1">
      <alignment horizontal="center" vertical="center" wrapText="1"/>
    </xf>
    <xf numFmtId="0" fontId="15" fillId="0" borderId="28" xfId="0" applyFont="1" applyFill="1" applyBorder="1" applyAlignment="1" applyProtection="1">
      <alignment horizontal="left" vertical="center" wrapText="1"/>
    </xf>
    <xf numFmtId="0" fontId="15" fillId="0" borderId="2" xfId="0" applyFont="1" applyFill="1" applyBorder="1" applyAlignment="1" applyProtection="1">
      <alignment horizontal="center" vertical="center" wrapText="1"/>
    </xf>
    <xf numFmtId="0" fontId="15" fillId="0" borderId="29" xfId="0" applyFont="1" applyFill="1" applyBorder="1" applyAlignment="1" applyProtection="1">
      <alignment horizontal="left" vertical="center" wrapText="1"/>
    </xf>
    <xf numFmtId="176" fontId="32" fillId="0" borderId="17" xfId="0" applyNumberFormat="1" applyFont="1" applyBorder="1" applyAlignment="1">
      <alignment vertical="center"/>
    </xf>
    <xf numFmtId="0" fontId="6" fillId="2" borderId="3" xfId="0" applyFont="1" applyFill="1" applyBorder="1" applyAlignment="1">
      <alignment horizontal="left" vertical="center"/>
    </xf>
    <xf numFmtId="176" fontId="32" fillId="0" borderId="17" xfId="0" applyNumberFormat="1" applyFont="1" applyBorder="1" applyAlignment="1">
      <alignment vertical="center"/>
    </xf>
    <xf numFmtId="0" fontId="10" fillId="0" borderId="0" xfId="0" applyFont="1" applyAlignment="1">
      <alignment vertical="top" wrapText="1"/>
    </xf>
    <xf numFmtId="0" fontId="15" fillId="0" borderId="0" xfId="0" applyFont="1" applyAlignment="1">
      <alignment vertical="center" wrapText="1"/>
    </xf>
    <xf numFmtId="0" fontId="6" fillId="3" borderId="6" xfId="0" applyFont="1" applyFill="1" applyBorder="1" applyAlignment="1">
      <alignment horizontal="left" vertical="center" wrapText="1"/>
    </xf>
    <xf numFmtId="0" fontId="6" fillId="3" borderId="6" xfId="0" applyFont="1" applyFill="1" applyBorder="1" applyAlignment="1">
      <alignment vertical="center" wrapText="1"/>
    </xf>
    <xf numFmtId="0" fontId="12" fillId="0" borderId="0" xfId="0" applyFont="1" applyAlignment="1">
      <alignment vertical="center" wrapText="1"/>
    </xf>
    <xf numFmtId="0" fontId="15" fillId="0" borderId="0" xfId="0" applyFont="1" applyAlignment="1">
      <alignment vertical="top" wrapText="1"/>
    </xf>
    <xf numFmtId="0" fontId="6" fillId="3" borderId="9" xfId="0" applyFont="1" applyFill="1" applyBorder="1" applyAlignment="1">
      <alignment horizontal="left" vertical="center" wrapText="1"/>
    </xf>
    <xf numFmtId="0" fontId="6" fillId="2" borderId="3" xfId="0" applyFont="1" applyFill="1" applyBorder="1" applyAlignment="1">
      <alignmen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25" fillId="0" borderId="3" xfId="0" applyFont="1" applyBorder="1" applyAlignment="1" applyProtection="1">
      <alignment horizontal="center" vertical="center" shrinkToFit="1"/>
      <protection locked="0"/>
    </xf>
    <xf numFmtId="177" fontId="6" fillId="5" borderId="3" xfId="0" applyNumberFormat="1" applyFont="1" applyFill="1" applyBorder="1" applyProtection="1">
      <alignment vertical="center"/>
      <protection locked="0"/>
    </xf>
    <xf numFmtId="0" fontId="16" fillId="0" borderId="0" xfId="0" applyFont="1" applyAlignment="1">
      <alignment vertical="center" wrapText="1"/>
    </xf>
    <xf numFmtId="0" fontId="31" fillId="0" borderId="17" xfId="0" applyFont="1" applyBorder="1" applyAlignment="1">
      <alignment vertical="center" wrapText="1"/>
    </xf>
    <xf numFmtId="0" fontId="31" fillId="0" borderId="0" xfId="0" applyFont="1" applyAlignment="1">
      <alignment vertical="center" wrapText="1"/>
    </xf>
    <xf numFmtId="0" fontId="8" fillId="0" borderId="0" xfId="0" applyFont="1" applyAlignment="1">
      <alignment horizontal="center" vertical="center"/>
    </xf>
    <xf numFmtId="0" fontId="35" fillId="3" borderId="0" xfId="0" applyFont="1" applyFill="1" applyAlignment="1">
      <alignment horizontal="right" vertical="center"/>
    </xf>
    <xf numFmtId="0" fontId="7" fillId="9" borderId="3"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3" xfId="3" applyFont="1" applyBorder="1" applyAlignment="1">
      <alignment horizontal="center" vertical="center" wrapText="1"/>
    </xf>
    <xf numFmtId="0" fontId="9" fillId="0" borderId="3" xfId="3" applyFont="1" applyBorder="1" applyAlignment="1">
      <alignment horizontal="center" vertical="center"/>
    </xf>
    <xf numFmtId="0" fontId="7" fillId="2" borderId="5"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0" xfId="0" applyFont="1" applyAlignment="1">
      <alignment horizontal="left" vertical="top"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3" xfId="0" applyFont="1" applyFill="1" applyBorder="1" applyAlignment="1">
      <alignment horizontal="left" vertical="center"/>
    </xf>
    <xf numFmtId="0" fontId="6" fillId="0" borderId="3" xfId="0" applyFont="1" applyBorder="1" applyAlignment="1">
      <alignment horizontal="left" vertical="center"/>
    </xf>
    <xf numFmtId="177" fontId="6" fillId="0" borderId="5" xfId="0" applyNumberFormat="1" applyFont="1" applyBorder="1" applyAlignment="1" applyProtection="1">
      <alignment vertical="center"/>
      <protection locked="0"/>
    </xf>
    <xf numFmtId="177" fontId="6" fillId="0" borderId="6" xfId="0" applyNumberFormat="1" applyFont="1" applyBorder="1" applyAlignment="1" applyProtection="1">
      <alignment vertical="center"/>
      <protection locked="0"/>
    </xf>
    <xf numFmtId="176" fontId="6" fillId="4" borderId="7" xfId="0" applyNumberFormat="1" applyFont="1" applyFill="1" applyBorder="1" applyAlignment="1">
      <alignment vertical="center"/>
    </xf>
    <xf numFmtId="176" fontId="6" fillId="4" borderId="3" xfId="0" applyNumberFormat="1" applyFont="1" applyFill="1" applyBorder="1" applyAlignment="1">
      <alignment vertical="center"/>
    </xf>
    <xf numFmtId="0" fontId="15" fillId="0" borderId="0" xfId="0" applyFont="1" applyAlignment="1">
      <alignment horizontal="left" vertical="center"/>
    </xf>
    <xf numFmtId="0" fontId="10" fillId="0" borderId="0" xfId="0" applyFont="1" applyAlignment="1">
      <alignment horizontal="left" vertical="center"/>
    </xf>
    <xf numFmtId="178" fontId="9" fillId="0" borderId="3" xfId="3" applyNumberFormat="1" applyFont="1" applyBorder="1" applyAlignment="1">
      <alignment horizontal="center" vertical="center"/>
    </xf>
    <xf numFmtId="0" fontId="9" fillId="0" borderId="3" xfId="0" applyFont="1" applyBorder="1" applyAlignment="1">
      <alignment horizontal="center" vertical="center"/>
    </xf>
    <xf numFmtId="58" fontId="9" fillId="0" borderId="3" xfId="3" applyNumberFormat="1" applyFont="1" applyBorder="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12" xfId="0" applyFont="1" applyFill="1" applyBorder="1" applyAlignment="1">
      <alignment horizontal="left" vertical="center"/>
    </xf>
    <xf numFmtId="177" fontId="6" fillId="0" borderId="5" xfId="0" applyNumberFormat="1" applyFont="1" applyFill="1" applyBorder="1" applyAlignment="1" applyProtection="1">
      <alignment horizontal="left" vertical="center"/>
      <protection locked="0"/>
    </xf>
    <xf numFmtId="177" fontId="6" fillId="0" borderId="6" xfId="0" applyNumberFormat="1" applyFont="1" applyFill="1" applyBorder="1" applyAlignment="1" applyProtection="1">
      <alignment horizontal="left" vertical="center"/>
      <protection locked="0"/>
    </xf>
    <xf numFmtId="176" fontId="6" fillId="2" borderId="6" xfId="0" applyNumberFormat="1" applyFont="1" applyFill="1" applyBorder="1" applyAlignment="1">
      <alignment horizontal="left" vertical="center"/>
    </xf>
    <xf numFmtId="176" fontId="6" fillId="2" borderId="7" xfId="0" applyNumberFormat="1" applyFont="1" applyFill="1" applyBorder="1" applyAlignment="1">
      <alignment horizontal="left" vertical="center"/>
    </xf>
    <xf numFmtId="176" fontId="32" fillId="0" borderId="17" xfId="0" applyNumberFormat="1" applyFont="1" applyBorder="1" applyAlignment="1">
      <alignment vertical="center"/>
    </xf>
    <xf numFmtId="0" fontId="34" fillId="0" borderId="17" xfId="0" applyFont="1" applyBorder="1" applyAlignment="1">
      <alignment vertical="center"/>
    </xf>
    <xf numFmtId="0" fontId="10" fillId="0" borderId="0" xfId="0" applyFont="1" applyFill="1" applyAlignment="1">
      <alignment vertical="center" wrapText="1"/>
    </xf>
    <xf numFmtId="177" fontId="6" fillId="3" borderId="5" xfId="0" applyNumberFormat="1" applyFont="1" applyFill="1" applyBorder="1" applyAlignment="1" applyProtection="1">
      <alignment horizontal="left" vertical="center"/>
      <protection locked="0"/>
    </xf>
    <xf numFmtId="177" fontId="6" fillId="3" borderId="6" xfId="0" applyNumberFormat="1" applyFont="1" applyFill="1" applyBorder="1" applyAlignment="1" applyProtection="1">
      <alignment horizontal="left" vertical="center"/>
      <protection locked="0"/>
    </xf>
    <xf numFmtId="176" fontId="6" fillId="2" borderId="4" xfId="0" applyNumberFormat="1" applyFont="1" applyFill="1" applyBorder="1" applyAlignment="1">
      <alignment horizontal="left" vertical="center"/>
    </xf>
    <xf numFmtId="176" fontId="6" fillId="2" borderId="12" xfId="0" applyNumberFormat="1" applyFont="1" applyFill="1" applyBorder="1" applyAlignment="1">
      <alignment horizontal="left" vertical="center"/>
    </xf>
    <xf numFmtId="0" fontId="10" fillId="0" borderId="0" xfId="0" applyFont="1" applyAlignment="1">
      <alignment vertical="center" wrapText="1"/>
    </xf>
    <xf numFmtId="0" fontId="20" fillId="2" borderId="5" xfId="0" applyFont="1" applyFill="1" applyBorder="1" applyAlignment="1">
      <alignment horizontal="left" vertical="center" wrapText="1" shrinkToFit="1"/>
    </xf>
    <xf numFmtId="0" fontId="9" fillId="0" borderId="6" xfId="0" applyFont="1" applyBorder="1" applyAlignment="1">
      <alignment horizontal="left" vertical="center" wrapText="1" shrinkToFit="1"/>
    </xf>
    <xf numFmtId="0" fontId="9" fillId="0" borderId="16" xfId="0" applyFont="1" applyBorder="1" applyAlignment="1">
      <alignment horizontal="left" vertical="center" wrapText="1" shrinkToFit="1"/>
    </xf>
    <xf numFmtId="177" fontId="6" fillId="0" borderId="13" xfId="0" applyNumberFormat="1" applyFont="1" applyFill="1" applyBorder="1" applyAlignment="1" applyProtection="1">
      <alignment horizontal="left" vertical="center" wrapText="1"/>
      <protection locked="0"/>
    </xf>
    <xf numFmtId="177" fontId="6" fillId="0" borderId="14" xfId="0" applyNumberFormat="1" applyFont="1" applyFill="1" applyBorder="1" applyAlignment="1" applyProtection="1">
      <alignment horizontal="left" vertical="center" wrapText="1"/>
      <protection locked="0"/>
    </xf>
    <xf numFmtId="177" fontId="6" fillId="0" borderId="15" xfId="0" applyNumberFormat="1" applyFont="1" applyFill="1" applyBorder="1" applyAlignment="1" applyProtection="1">
      <alignment horizontal="left" vertical="center" wrapText="1"/>
      <protection locked="0"/>
    </xf>
    <xf numFmtId="0" fontId="17" fillId="9" borderId="1" xfId="0" applyFont="1" applyFill="1" applyBorder="1" applyAlignment="1" applyProtection="1">
      <alignment horizontal="center" vertical="center" shrinkToFit="1"/>
      <protection locked="0"/>
    </xf>
    <xf numFmtId="0" fontId="17" fillId="9" borderId="4" xfId="0" applyFont="1" applyFill="1" applyBorder="1" applyAlignment="1">
      <alignment horizontal="center" vertical="center" shrinkToFit="1"/>
    </xf>
    <xf numFmtId="0" fontId="17" fillId="9" borderId="12" xfId="0" applyFont="1" applyFill="1" applyBorder="1" applyAlignment="1">
      <alignment horizontal="center" vertical="center" shrinkToFit="1"/>
    </xf>
    <xf numFmtId="0" fontId="9" fillId="2" borderId="1" xfId="0" applyFont="1" applyFill="1" applyBorder="1" applyAlignment="1">
      <alignment horizontal="left" vertical="center"/>
    </xf>
    <xf numFmtId="0" fontId="9" fillId="2" borderId="4" xfId="0" applyFont="1" applyFill="1" applyBorder="1" applyAlignment="1">
      <alignment horizontal="left" vertical="center"/>
    </xf>
    <xf numFmtId="0" fontId="9" fillId="2" borderId="12" xfId="0" applyFont="1" applyFill="1" applyBorder="1" applyAlignment="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0" fillId="0" borderId="0" xfId="0" applyFont="1" applyAlignment="1">
      <alignment horizontal="left" vertical="center" wrapText="1"/>
    </xf>
    <xf numFmtId="0" fontId="9" fillId="2" borderId="8" xfId="0" applyFont="1" applyFill="1" applyBorder="1" applyAlignment="1">
      <alignment horizontal="left" vertical="center" wrapText="1"/>
    </xf>
    <xf numFmtId="0" fontId="16" fillId="0" borderId="10" xfId="0" applyFont="1" applyBorder="1" applyAlignment="1">
      <alignment horizontal="left" vertical="center" wrapText="1"/>
    </xf>
    <xf numFmtId="0" fontId="9" fillId="2" borderId="17" xfId="0" applyFont="1" applyFill="1" applyBorder="1" applyAlignment="1">
      <alignment horizontal="left" vertical="center" wrapText="1"/>
    </xf>
    <xf numFmtId="0" fontId="16" fillId="0" borderId="18" xfId="0" applyFont="1" applyBorder="1" applyAlignment="1">
      <alignment horizontal="left" vertical="center" wrapText="1"/>
    </xf>
    <xf numFmtId="0" fontId="9" fillId="2" borderId="1" xfId="0" applyFont="1" applyFill="1" applyBorder="1" applyAlignment="1">
      <alignment horizontal="left" vertical="center" wrapText="1"/>
    </xf>
    <xf numFmtId="0" fontId="16" fillId="0" borderId="12" xfId="0" applyFont="1" applyBorder="1" applyAlignment="1">
      <alignment horizontal="left" vertical="center" wrapText="1"/>
    </xf>
    <xf numFmtId="0" fontId="6" fillId="2" borderId="11" xfId="0" applyFont="1" applyFill="1" applyBorder="1" applyAlignment="1">
      <alignment vertical="center" wrapText="1"/>
    </xf>
    <xf numFmtId="0" fontId="12" fillId="0" borderId="2" xfId="0" applyFont="1" applyBorder="1" applyAlignment="1">
      <alignment vertical="center" wrapText="1"/>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0" fillId="0" borderId="0" xfId="0" applyFont="1" applyAlignment="1">
      <alignment vertical="top"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6" fillId="0" borderId="9"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19" fillId="0" borderId="5" xfId="1"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9" fillId="0" borderId="7" xfId="0" applyNumberFormat="1" applyFont="1" applyFill="1" applyBorder="1" applyAlignment="1" applyProtection="1">
      <alignment horizontal="left" vertical="center"/>
      <protection locked="0"/>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15" fillId="0" borderId="0" xfId="0" applyFont="1" applyAlignment="1">
      <alignment vertical="center" wrapText="1"/>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23" fillId="10" borderId="0" xfId="0" applyFont="1" applyFill="1" applyBorder="1" applyAlignment="1">
      <alignment vertical="center" wrapText="1"/>
    </xf>
    <xf numFmtId="0" fontId="7" fillId="12" borderId="5" xfId="0" applyFont="1" applyFill="1" applyBorder="1" applyAlignment="1">
      <alignment horizontal="center" vertical="center"/>
    </xf>
    <xf numFmtId="0" fontId="24" fillId="12" borderId="6" xfId="0" applyFont="1" applyFill="1" applyBorder="1" applyAlignment="1">
      <alignment horizontal="center" vertical="center"/>
    </xf>
    <xf numFmtId="0" fontId="24" fillId="12" borderId="7" xfId="0" applyFont="1" applyFill="1" applyBorder="1" applyAlignment="1">
      <alignment horizontal="center" vertical="center"/>
    </xf>
    <xf numFmtId="0" fontId="20" fillId="2" borderId="5" xfId="0" applyFont="1" applyFill="1" applyBorder="1" applyAlignment="1">
      <alignment vertical="center" wrapText="1"/>
    </xf>
    <xf numFmtId="0" fontId="20" fillId="2" borderId="6" xfId="0" applyFont="1" applyFill="1" applyBorder="1" applyAlignment="1">
      <alignment vertical="center" wrapText="1"/>
    </xf>
    <xf numFmtId="0" fontId="20" fillId="2" borderId="16" xfId="0" applyFont="1" applyFill="1" applyBorder="1" applyAlignment="1">
      <alignment vertical="center" wrapText="1"/>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9" fillId="4" borderId="4"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0" borderId="3" xfId="0" applyFont="1" applyFill="1" applyBorder="1" applyAlignment="1" applyProtection="1">
      <alignment horizontal="center" vertical="center"/>
      <protection locked="0"/>
    </xf>
    <xf numFmtId="0" fontId="6" fillId="6" borderId="4" xfId="0" applyFont="1" applyFill="1" applyBorder="1" applyAlignment="1" applyProtection="1">
      <alignment vertical="center"/>
      <protection locked="0"/>
    </xf>
    <xf numFmtId="0" fontId="6" fillId="6" borderId="12" xfId="0" applyFont="1" applyFill="1" applyBorder="1" applyAlignment="1" applyProtection="1">
      <alignment vertical="center"/>
      <protection locked="0"/>
    </xf>
    <xf numFmtId="0" fontId="16" fillId="0" borderId="0" xfId="0" applyFont="1" applyBorder="1" applyAlignment="1">
      <alignment vertical="center" wrapText="1"/>
    </xf>
    <xf numFmtId="0" fontId="14" fillId="3" borderId="1" xfId="0" applyFont="1" applyFill="1" applyBorder="1" applyAlignment="1">
      <alignment horizontal="center" vertical="center" wrapText="1"/>
    </xf>
    <xf numFmtId="0" fontId="12" fillId="0" borderId="12" xfId="0" applyFont="1" applyBorder="1" applyAlignment="1">
      <alignment horizontal="center" vertical="center" wrapText="1"/>
    </xf>
    <xf numFmtId="0" fontId="9" fillId="4" borderId="5" xfId="0" applyFont="1" applyFill="1" applyBorder="1" applyAlignment="1">
      <alignment vertical="center" wrapText="1"/>
    </xf>
    <xf numFmtId="0" fontId="9" fillId="4" borderId="7" xfId="0" applyFont="1" applyFill="1" applyBorder="1" applyAlignment="1">
      <alignment vertic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7" fillId="7" borderId="8" xfId="0" applyFont="1" applyFill="1" applyBorder="1" applyAlignment="1">
      <alignment horizontal="center" wrapText="1"/>
    </xf>
    <xf numFmtId="0" fontId="7" fillId="7" borderId="10" xfId="0" applyFont="1" applyFill="1" applyBorder="1" applyAlignment="1">
      <alignment horizontal="center" wrapText="1"/>
    </xf>
    <xf numFmtId="0" fontId="7" fillId="7" borderId="17" xfId="0" applyFont="1" applyFill="1" applyBorder="1" applyAlignment="1">
      <alignment horizontal="center" wrapText="1"/>
    </xf>
    <xf numFmtId="0" fontId="7" fillId="7" borderId="18" xfId="0" applyFont="1" applyFill="1" applyBorder="1" applyAlignment="1">
      <alignment horizont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26" fillId="7" borderId="1" xfId="0" applyFont="1" applyFill="1" applyBorder="1" applyAlignment="1">
      <alignment horizontal="center" vertical="center" wrapText="1" shrinkToFit="1"/>
    </xf>
    <xf numFmtId="0" fontId="26" fillId="7" borderId="12" xfId="0" applyFont="1" applyFill="1" applyBorder="1" applyAlignment="1">
      <alignment horizontal="center" vertical="center" wrapText="1" shrinkToFit="1"/>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9" fillId="4" borderId="7"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6" fillId="0" borderId="7" xfId="0" applyFont="1" applyBorder="1" applyAlignment="1">
      <alignmen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27" fillId="0" borderId="7" xfId="0" applyFont="1" applyBorder="1" applyAlignment="1">
      <alignment horizontal="center" vertical="center" wrapText="1"/>
    </xf>
    <xf numFmtId="0" fontId="9" fillId="9" borderId="5" xfId="0" applyFont="1" applyFill="1" applyBorder="1" applyAlignment="1">
      <alignment vertical="center" wrapText="1"/>
    </xf>
    <xf numFmtId="0" fontId="9" fillId="9" borderId="6" xfId="0" applyFont="1" applyFill="1" applyBorder="1" applyAlignment="1">
      <alignment vertical="center" wrapText="1"/>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14" fillId="3" borderId="3"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6" fillId="7" borderId="3" xfId="0" applyFont="1" applyFill="1" applyBorder="1" applyAlignment="1">
      <alignment horizontal="center" vertical="center" wrapText="1"/>
    </xf>
    <xf numFmtId="0" fontId="9" fillId="4" borderId="5" xfId="0" applyFont="1" applyFill="1" applyBorder="1" applyAlignment="1">
      <alignment vertical="center"/>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16" fillId="0" borderId="0" xfId="0" applyFont="1" applyAlignment="1">
      <alignment vertical="center"/>
    </xf>
    <xf numFmtId="0" fontId="6" fillId="0" borderId="6" xfId="0" applyFont="1" applyFill="1" applyBorder="1" applyAlignment="1">
      <alignment horizontal="left" vertical="center" wrapText="1"/>
    </xf>
    <xf numFmtId="0" fontId="20" fillId="12" borderId="5" xfId="0" applyFont="1" applyFill="1" applyBorder="1" applyAlignment="1">
      <alignment horizontal="center" vertical="center" wrapText="1"/>
    </xf>
    <xf numFmtId="0" fontId="16" fillId="12" borderId="6" xfId="0" applyFont="1" applyFill="1" applyBorder="1" applyAlignment="1">
      <alignment vertical="center" wrapText="1"/>
    </xf>
    <xf numFmtId="0" fontId="16" fillId="12" borderId="7" xfId="0" applyFont="1" applyFill="1" applyBorder="1" applyAlignment="1">
      <alignment vertical="center" wrapText="1"/>
    </xf>
    <xf numFmtId="0" fontId="14" fillId="3" borderId="8"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6"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15" fillId="0" borderId="5" xfId="0" applyFont="1" applyBorder="1" applyAlignment="1" applyProtection="1">
      <alignment horizontal="left" vertical="center" wrapText="1"/>
      <protection locked="0"/>
    </xf>
    <xf numFmtId="0" fontId="6" fillId="2" borderId="5" xfId="0" applyFont="1" applyFill="1" applyBorder="1" applyAlignment="1">
      <alignment horizontal="left" vertical="center" wrapText="1"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6" fillId="9" borderId="5" xfId="0" applyFont="1" applyFill="1" applyBorder="1" applyAlignment="1">
      <alignment horizontal="left" vertical="center" wrapText="1"/>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12" fillId="0" borderId="0" xfId="0" applyFont="1" applyAlignment="1">
      <alignment vertical="center" wrapText="1"/>
    </xf>
    <xf numFmtId="0" fontId="15" fillId="2" borderId="5" xfId="0" applyFont="1" applyFill="1" applyBorder="1" applyAlignment="1">
      <alignment vertical="center" shrinkToFit="1"/>
    </xf>
    <xf numFmtId="0" fontId="15" fillId="2" borderId="7" xfId="0" applyFont="1" applyFill="1" applyBorder="1" applyAlignment="1">
      <alignment vertical="center" shrinkToFi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27" fillId="0" borderId="10"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6" fillId="0" borderId="7" xfId="0" applyFont="1" applyBorder="1" applyAlignment="1">
      <alignment horizontal="center" vertical="center" wrapText="1"/>
    </xf>
    <xf numFmtId="0" fontId="15"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5" fillId="0" borderId="0" xfId="0" applyFont="1" applyAlignment="1">
      <alignment vertical="top" wrapText="1"/>
    </xf>
    <xf numFmtId="0" fontId="6" fillId="2" borderId="5" xfId="0" applyFont="1" applyFill="1" applyBorder="1" applyAlignment="1">
      <alignment horizontal="left" vertical="center"/>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12" fillId="0" borderId="9" xfId="0" applyFont="1" applyBorder="1" applyAlignment="1">
      <alignment horizontal="left" vertical="center" wrapText="1"/>
    </xf>
    <xf numFmtId="0" fontId="9" fillId="0" borderId="8" xfId="0" applyFont="1" applyBorder="1" applyAlignment="1" applyProtection="1">
      <alignment horizontal="left" vertical="center" wrapText="1"/>
      <protection locked="0"/>
    </xf>
    <xf numFmtId="0" fontId="16" fillId="0" borderId="7" xfId="0" applyFont="1" applyBorder="1" applyAlignment="1">
      <alignment horizontal="left" vertical="center" wrapText="1"/>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9" fillId="0" borderId="9" xfId="0" applyFont="1" applyBorder="1" applyAlignment="1">
      <alignment vertical="center"/>
    </xf>
    <xf numFmtId="0" fontId="12" fillId="0" borderId="9"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7" fillId="12" borderId="6" xfId="0" applyFont="1" applyFill="1" applyBorder="1" applyAlignment="1">
      <alignment horizontal="center" vertical="center"/>
    </xf>
    <xf numFmtId="0" fontId="7" fillId="12" borderId="7" xfId="0" applyFont="1" applyFill="1" applyBorder="1" applyAlignment="1">
      <alignment horizontal="center" vertical="center"/>
    </xf>
    <xf numFmtId="0" fontId="6" fillId="4" borderId="5" xfId="0" applyFont="1" applyFill="1" applyBorder="1" applyAlignment="1">
      <alignment vertical="center" wrapText="1" shrinkToFit="1"/>
    </xf>
    <xf numFmtId="0" fontId="6" fillId="4" borderId="7" xfId="0" applyFont="1" applyFill="1" applyBorder="1" applyAlignment="1">
      <alignment vertical="center" wrapText="1" shrinkToFit="1"/>
    </xf>
    <xf numFmtId="0" fontId="7"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4" fillId="0" borderId="6" xfId="0" applyFont="1" applyFill="1" applyBorder="1" applyAlignment="1">
      <alignment vertical="center"/>
    </xf>
    <xf numFmtId="0" fontId="12" fillId="0" borderId="6" xfId="0" applyFont="1" applyBorder="1" applyAlignment="1">
      <alignment vertical="center"/>
    </xf>
    <xf numFmtId="0" fontId="20" fillId="12" borderId="5" xfId="0" applyFont="1" applyFill="1" applyBorder="1" applyAlignment="1">
      <alignment horizontal="center" vertical="center"/>
    </xf>
    <xf numFmtId="0" fontId="20" fillId="12" borderId="6" xfId="0" applyFont="1" applyFill="1" applyBorder="1" applyAlignment="1">
      <alignment horizontal="center" vertical="center"/>
    </xf>
    <xf numFmtId="0" fontId="20" fillId="12" borderId="7"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7" xfId="0" applyFont="1" applyFill="1" applyBorder="1" applyAlignment="1">
      <alignment horizontal="center" vertical="center"/>
    </xf>
    <xf numFmtId="0" fontId="9" fillId="9" borderId="3" xfId="0" applyFont="1" applyFill="1" applyBorder="1" applyAlignment="1">
      <alignment vertical="center" wrapText="1"/>
    </xf>
    <xf numFmtId="0" fontId="12" fillId="3"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9" borderId="6"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9" borderId="7" xfId="0" applyFont="1" applyFill="1" applyBorder="1" applyAlignment="1">
      <alignment horizontal="left" vertical="center" wrapText="1"/>
    </xf>
    <xf numFmtId="0" fontId="15" fillId="0" borderId="0" xfId="0" applyFont="1" applyBorder="1" applyAlignment="1">
      <alignment vertical="center" wrapText="1"/>
    </xf>
    <xf numFmtId="0" fontId="6" fillId="9" borderId="6"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6" fillId="9" borderId="7" xfId="0" applyFont="1" applyFill="1" applyBorder="1" applyAlignment="1">
      <alignment horizontal="left" vertical="center" wrapText="1"/>
    </xf>
    <xf numFmtId="0" fontId="9" fillId="4" borderId="5" xfId="0" applyFont="1" applyFill="1" applyBorder="1" applyAlignment="1">
      <alignment vertical="center" wrapText="1" shrinkToFit="1"/>
    </xf>
    <xf numFmtId="0" fontId="9" fillId="4" borderId="7" xfId="0" applyFont="1" applyFill="1" applyBorder="1" applyAlignment="1">
      <alignment vertical="center" wrapText="1" shrinkToFit="1"/>
    </xf>
    <xf numFmtId="0" fontId="16" fillId="3" borderId="6" xfId="0" applyFont="1" applyFill="1" applyBorder="1" applyAlignment="1">
      <alignment vertical="center" wrapText="1"/>
    </xf>
    <xf numFmtId="0" fontId="16" fillId="3" borderId="7" xfId="0" applyFont="1" applyFill="1" applyBorder="1" applyAlignment="1">
      <alignment vertical="center" wrapText="1"/>
    </xf>
    <xf numFmtId="0" fontId="9" fillId="2"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9" fillId="2" borderId="3" xfId="0" applyFont="1" applyFill="1" applyBorder="1" applyAlignment="1">
      <alignment vertical="center" wrapText="1"/>
    </xf>
    <xf numFmtId="0" fontId="16" fillId="0" borderId="3" xfId="0" applyFont="1" applyBorder="1" applyAlignment="1">
      <alignment vertical="center" wrapText="1"/>
    </xf>
    <xf numFmtId="0" fontId="6" fillId="11" borderId="5" xfId="0" applyFont="1" applyFill="1" applyBorder="1" applyAlignment="1">
      <alignment horizontal="left" vertical="center" wrapText="1"/>
    </xf>
    <xf numFmtId="0" fontId="12" fillId="11" borderId="6" xfId="0" applyFont="1" applyFill="1" applyBorder="1" applyAlignment="1">
      <alignment vertical="center" wrapText="1"/>
    </xf>
    <xf numFmtId="0" fontId="12" fillId="11" borderId="7" xfId="0" applyFont="1" applyFill="1" applyBorder="1" applyAlignment="1">
      <alignment vertical="center" wrapTex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wrapText="1" shrinkToFit="1"/>
    </xf>
    <xf numFmtId="0" fontId="6" fillId="2" borderId="9" xfId="0" applyFont="1" applyFill="1" applyBorder="1" applyAlignment="1">
      <alignment horizontal="left" vertical="center" wrapText="1" shrinkToFit="1"/>
    </xf>
    <xf numFmtId="0" fontId="6" fillId="2" borderId="10" xfId="0" applyFont="1" applyFill="1" applyBorder="1" applyAlignment="1">
      <alignment horizontal="left" vertical="center" wrapText="1" shrinkToFit="1"/>
    </xf>
    <xf numFmtId="0" fontId="20" fillId="7" borderId="3" xfId="0" applyFont="1" applyFill="1" applyBorder="1" applyAlignment="1">
      <alignment horizontal="center" vertical="center"/>
    </xf>
    <xf numFmtId="0" fontId="10" fillId="0" borderId="0" xfId="0" applyFont="1" applyBorder="1" applyAlignment="1">
      <alignment vertical="center" wrapText="1"/>
    </xf>
    <xf numFmtId="0" fontId="14" fillId="3" borderId="3" xfId="0" applyFont="1" applyFill="1" applyBorder="1" applyAlignment="1">
      <alignment horizontal="center" vertical="center" wrapText="1" shrinkToFit="1"/>
    </xf>
    <xf numFmtId="0" fontId="9" fillId="11" borderId="1" xfId="0" applyFont="1" applyFill="1" applyBorder="1" applyAlignment="1">
      <alignment horizontal="left" vertical="center" wrapText="1"/>
    </xf>
    <xf numFmtId="0" fontId="16" fillId="11" borderId="4" xfId="0" applyFont="1" applyFill="1" applyBorder="1" applyAlignment="1">
      <alignment vertical="center" wrapText="1"/>
    </xf>
    <xf numFmtId="0" fontId="16" fillId="11" borderId="12"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3" xfId="0" applyFont="1" applyFill="1" applyBorder="1" applyAlignment="1">
      <alignment vertical="center" wrapText="1"/>
    </xf>
    <xf numFmtId="0" fontId="16" fillId="0" borderId="3" xfId="0" applyFont="1" applyBorder="1" applyAlignment="1">
      <alignment horizontal="left" vertical="center" wrapText="1"/>
    </xf>
    <xf numFmtId="0" fontId="12" fillId="0" borderId="0" xfId="0" applyFont="1" applyAlignment="1">
      <alignment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77" fontId="6" fillId="0" borderId="5" xfId="0" applyNumberFormat="1" applyFont="1" applyBorder="1" applyAlignment="1" applyProtection="1">
      <alignment horizontal="center" vertical="center"/>
      <protection locked="0"/>
    </xf>
    <xf numFmtId="177" fontId="6" fillId="0" borderId="6" xfId="0" applyNumberFormat="1" applyFont="1" applyBorder="1" applyAlignment="1" applyProtection="1">
      <alignment horizontal="center" vertical="center"/>
      <protection locked="0"/>
    </xf>
    <xf numFmtId="176" fontId="6" fillId="5" borderId="5" xfId="0" applyNumberFormat="1" applyFont="1" applyFill="1" applyBorder="1" applyAlignment="1">
      <alignment horizontal="left" vertical="center"/>
    </xf>
    <xf numFmtId="176" fontId="6" fillId="5" borderId="7" xfId="0" applyNumberFormat="1" applyFont="1" applyFill="1" applyBorder="1" applyAlignment="1">
      <alignment horizontal="left" vertical="center"/>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2" fillId="0" borderId="3" xfId="0" applyFont="1" applyBorder="1" applyAlignment="1">
      <alignment vertical="center" wrapText="1"/>
    </xf>
    <xf numFmtId="0" fontId="15" fillId="0" borderId="3" xfId="0" applyFont="1" applyBorder="1" applyAlignment="1" applyProtection="1">
      <alignment horizontal="left" vertical="center" wrapText="1" shrinkToFit="1"/>
      <protection locked="0"/>
    </xf>
    <xf numFmtId="0" fontId="15" fillId="0" borderId="3" xfId="0" applyFont="1" applyBorder="1" applyAlignment="1" applyProtection="1">
      <alignment horizontal="left" vertical="center" shrinkToFit="1"/>
      <protection locked="0"/>
    </xf>
    <xf numFmtId="0" fontId="12" fillId="0" borderId="5" xfId="0" applyFont="1" applyBorder="1" applyAlignment="1">
      <alignment horizontal="left" vertical="center" wrapText="1"/>
    </xf>
    <xf numFmtId="31" fontId="6" fillId="0" borderId="5" xfId="0" applyNumberFormat="1" applyFont="1" applyBorder="1" applyAlignment="1" applyProtection="1">
      <alignment horizontal="center" vertical="center" wrapText="1"/>
      <protection locked="0"/>
    </xf>
    <xf numFmtId="0" fontId="15" fillId="0" borderId="0" xfId="0" applyFont="1" applyFill="1" applyBorder="1" applyAlignment="1">
      <alignmen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12" xfId="0" applyFont="1" applyFill="1" applyBorder="1" applyAlignment="1">
      <alignment horizontal="left" vertical="center"/>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1" fillId="9"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6" fillId="0" borderId="19"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21" xfId="0" applyFont="1" applyFill="1" applyBorder="1" applyAlignment="1" applyProtection="1">
      <alignment vertical="center"/>
    </xf>
    <xf numFmtId="0" fontId="6" fillId="0" borderId="22"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27" xfId="0" applyFont="1" applyFill="1" applyBorder="1" applyAlignment="1" applyProtection="1">
      <alignment vertical="center"/>
    </xf>
    <xf numFmtId="0" fontId="9" fillId="0" borderId="22" xfId="0" applyFont="1" applyFill="1" applyBorder="1" applyAlignment="1" applyProtection="1">
      <alignment vertical="center" wrapText="1"/>
    </xf>
    <xf numFmtId="0" fontId="9" fillId="0" borderId="23" xfId="0" applyFont="1" applyFill="1" applyBorder="1" applyAlignment="1" applyProtection="1">
      <alignment vertical="center" wrapText="1"/>
    </xf>
    <xf numFmtId="0" fontId="9" fillId="0" borderId="24"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8" xfId="0" applyFont="1" applyFill="1" applyBorder="1" applyAlignment="1" applyProtection="1">
      <alignmen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5" xfId="0" applyFont="1" applyFill="1" applyBorder="1" applyAlignment="1" applyProtection="1">
      <alignment vertical="center" wrapText="1"/>
    </xf>
    <xf numFmtId="0" fontId="9" fillId="0" borderId="26" xfId="0" applyFont="1" applyFill="1" applyBorder="1" applyAlignment="1" applyProtection="1">
      <alignment vertical="center" wrapText="1"/>
    </xf>
    <xf numFmtId="0" fontId="9" fillId="0" borderId="27" xfId="0" applyFont="1" applyFill="1" applyBorder="1" applyAlignment="1" applyProtection="1">
      <alignmen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1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6" fillId="0" borderId="1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8"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6" fillId="0" borderId="23" xfId="0" applyFont="1" applyFill="1" applyBorder="1" applyAlignment="1" applyProtection="1">
      <alignment vertical="center" wrapText="1"/>
    </xf>
    <xf numFmtId="0" fontId="6" fillId="0" borderId="24"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22"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25"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27"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6" fillId="0" borderId="1" xfId="0" applyFont="1" applyBorder="1" applyAlignment="1" applyProtection="1">
      <alignment vertical="center" wrapText="1"/>
    </xf>
    <xf numFmtId="0" fontId="6" fillId="0" borderId="4"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25" xfId="0" applyFont="1" applyFill="1" applyBorder="1" applyAlignment="1" applyProtection="1">
      <alignment vertical="center" wrapText="1"/>
    </xf>
    <xf numFmtId="0" fontId="6" fillId="0" borderId="26" xfId="0" applyFont="1" applyFill="1" applyBorder="1" applyAlignment="1" applyProtection="1">
      <alignment vertical="center" wrapText="1"/>
    </xf>
    <xf numFmtId="0" fontId="6" fillId="0" borderId="27"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18" xfId="0" applyFont="1" applyFill="1" applyBorder="1" applyAlignment="1" applyProtection="1">
      <alignment vertical="center" wrapText="1"/>
    </xf>
    <xf numFmtId="0" fontId="6" fillId="0" borderId="3"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177" fontId="6" fillId="0" borderId="13" xfId="0" applyNumberFormat="1" applyFont="1" applyBorder="1" applyAlignment="1" applyProtection="1">
      <alignment horizontal="left" vertical="center" wrapText="1"/>
      <protection locked="0"/>
    </xf>
    <xf numFmtId="177" fontId="6" fillId="0" borderId="14" xfId="0" applyNumberFormat="1" applyFont="1" applyBorder="1" applyAlignment="1" applyProtection="1">
      <alignment horizontal="left" vertical="center" wrapText="1"/>
      <protection locked="0"/>
    </xf>
    <xf numFmtId="177" fontId="6" fillId="0" borderId="15" xfId="0" applyNumberFormat="1" applyFont="1" applyBorder="1" applyAlignment="1" applyProtection="1">
      <alignment horizontal="left" vertical="center" wrapText="1"/>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2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rgb="FFFFCC66"/>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rgb="FFFFCC66"/>
        </patternFill>
      </fill>
    </dxf>
  </dxfs>
  <tableStyles count="1" defaultTableStyle="TableStyleMedium2" defaultPivotStyle="PivotStyleLight16">
    <tableStyle name="Invisible" pivot="0" table="0" count="0" xr9:uid="{DFAD9928-8F50-44B7-B0D0-DDF147ABB2FA}"/>
  </tableStyles>
  <colors>
    <mruColors>
      <color rgb="FF0000FF"/>
      <color rgb="FFDBEEF3"/>
      <color rgb="FFFFCC66"/>
      <color rgb="FF0033CC"/>
      <color rgb="FF0000CC"/>
      <color rgb="FFFFCCFF"/>
      <color rgb="FFFF00FF"/>
      <color rgb="FFCC00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2"/>
  <sheetViews>
    <sheetView tabSelected="1" view="pageBreakPreview" zoomScale="80" zoomScaleNormal="80" zoomScaleSheetLayoutView="80" zoomScalePageLayoutView="90" workbookViewId="0">
      <selection activeCell="AB16" sqref="AB16"/>
    </sheetView>
  </sheetViews>
  <sheetFormatPr defaultColWidth="9" defaultRowHeight="16.5" x14ac:dyDescent="0.15"/>
  <cols>
    <col min="1" max="1" width="2.375" style="1" customWidth="1"/>
    <col min="2" max="2" width="8.125" style="1" customWidth="1"/>
    <col min="3" max="3" width="17.5" style="1" customWidth="1"/>
    <col min="4" max="4" width="19" style="1" customWidth="1"/>
    <col min="5" max="10" width="16.625" style="1" customWidth="1"/>
    <col min="11" max="11" width="15.125" style="1" customWidth="1"/>
    <col min="12" max="12" width="6.375" style="39" customWidth="1"/>
    <col min="13" max="18" width="9.375" style="1" customWidth="1"/>
    <col min="19" max="20" width="6.5" style="1" customWidth="1"/>
    <col min="21" max="25" width="2.625" style="1" customWidth="1"/>
    <col min="26" max="16384" width="9" style="1"/>
  </cols>
  <sheetData>
    <row r="1" spans="1:31" x14ac:dyDescent="0.15">
      <c r="B1" s="2" t="str">
        <f>IF(nYoushiki=1,"様式1",IF(nYoushiki=2,"様式2",""))</f>
        <v>様式1</v>
      </c>
      <c r="C1" s="3"/>
      <c r="D1" s="109" t="s">
        <v>13</v>
      </c>
      <c r="E1" s="109"/>
      <c r="F1" s="109"/>
      <c r="G1" s="109"/>
      <c r="H1" s="109"/>
      <c r="I1" s="109"/>
      <c r="J1" s="110" t="s">
        <v>159</v>
      </c>
      <c r="K1" s="110"/>
    </row>
    <row r="2" spans="1:31" x14ac:dyDescent="0.15">
      <c r="B2" s="3"/>
      <c r="C2" s="3"/>
      <c r="D2" s="109"/>
      <c r="E2" s="109"/>
      <c r="F2" s="109"/>
      <c r="G2" s="109"/>
      <c r="H2" s="109"/>
      <c r="I2" s="109"/>
      <c r="J2" s="3"/>
      <c r="K2" s="3"/>
    </row>
    <row r="3" spans="1:31" x14ac:dyDescent="0.15">
      <c r="B3" s="111" t="s">
        <v>132</v>
      </c>
      <c r="C3" s="111"/>
      <c r="D3" s="111"/>
      <c r="E3" s="111"/>
      <c r="F3" s="3"/>
      <c r="G3" s="3"/>
      <c r="H3" s="3"/>
      <c r="I3" s="3"/>
      <c r="J3" s="3"/>
      <c r="K3" s="3"/>
    </row>
    <row r="4" spans="1:31" x14ac:dyDescent="0.15">
      <c r="B4" s="3"/>
      <c r="C4" s="3"/>
      <c r="D4" s="3"/>
      <c r="E4" s="3"/>
      <c r="F4" s="3"/>
      <c r="G4" s="3"/>
      <c r="H4" s="3"/>
      <c r="I4" s="3"/>
      <c r="J4" s="3"/>
      <c r="K4" s="4"/>
    </row>
    <row r="5" spans="1:31" ht="17.25" customHeight="1" x14ac:dyDescent="0.15">
      <c r="B5" s="112" t="str">
        <f>IF(nKenShu=2,"―",IF(nKenShu=5,"NICT 受付・確認","計画確認"))</f>
        <v>―</v>
      </c>
      <c r="C5" s="112"/>
      <c r="D5" s="112"/>
      <c r="E5" s="113" t="str">
        <f>IF(nKenShu=2,"―",IF(nKenShu=5,"研究所長等","取扱責任者　　(研究所長等)"))</f>
        <v>―</v>
      </c>
      <c r="F5" s="5" t="str">
        <f>IF(nKenShu=2,"―","氏名")</f>
        <v>―</v>
      </c>
      <c r="G5" s="114" t="str">
        <f>IF(nKenShu=2,"","○○　○○ ")</f>
        <v/>
      </c>
      <c r="H5" s="114"/>
      <c r="I5" s="114"/>
      <c r="J5" s="114"/>
      <c r="K5" s="114"/>
      <c r="L5" s="62" t="s">
        <v>8</v>
      </c>
      <c r="M5" s="133" t="str">
        <f>IF(nKenShu=2,"記載は不要です。",IF(nKenShu=5,"NICTにて記載します。","様式提出ごとに確認・承認が必要です。"))</f>
        <v>記載は不要です。</v>
      </c>
      <c r="N5" s="133"/>
      <c r="O5" s="133"/>
      <c r="P5" s="133"/>
      <c r="Q5" s="133"/>
      <c r="R5" s="133"/>
      <c r="S5" s="133"/>
      <c r="T5" s="133"/>
    </row>
    <row r="6" spans="1:31" x14ac:dyDescent="0.15">
      <c r="B6" s="112"/>
      <c r="C6" s="112"/>
      <c r="D6" s="112"/>
      <c r="E6" s="114"/>
      <c r="F6" s="6" t="str">
        <f>IF(nKenShu=2,"―","確認日（年月日）")</f>
        <v>―</v>
      </c>
      <c r="G6" s="134" t="str">
        <f>IF(nKenShu=2,"","○○○○年○○月○○日")</f>
        <v/>
      </c>
      <c r="H6" s="134"/>
      <c r="I6" s="134"/>
      <c r="J6" s="134"/>
      <c r="K6" s="134"/>
      <c r="L6" s="62" t="s">
        <v>8</v>
      </c>
      <c r="M6" s="133" t="str">
        <f>IF(nKenShu=2,"記載は不要です。",IF(nKenShu=5,"NICTにて記載します。","様式提出ごとに確認・承認が必要です。"))</f>
        <v>記載は不要です。</v>
      </c>
      <c r="N6" s="133"/>
      <c r="O6" s="133"/>
      <c r="P6" s="133"/>
      <c r="Q6" s="133"/>
      <c r="R6" s="133"/>
      <c r="S6" s="133"/>
      <c r="T6" s="133"/>
    </row>
    <row r="7" spans="1:31" x14ac:dyDescent="0.15">
      <c r="B7" s="112"/>
      <c r="C7" s="112"/>
      <c r="D7" s="112"/>
      <c r="E7" s="113" t="str">
        <f>IF(nKenShu=2,"―",IF(nKenShu=5,"研究室長等","取扱管理者　（研究室長）"))</f>
        <v>―</v>
      </c>
      <c r="F7" s="5" t="str">
        <f>IF(nKenShu=2,"―","氏名")</f>
        <v>―</v>
      </c>
      <c r="G7" s="135" t="str">
        <f>IF(nKenShu=2,"","○○　○○ ")</f>
        <v/>
      </c>
      <c r="H7" s="135"/>
      <c r="I7" s="135"/>
      <c r="J7" s="135"/>
      <c r="K7" s="135"/>
      <c r="L7" s="62" t="s">
        <v>8</v>
      </c>
      <c r="M7" s="133" t="str">
        <f>IF(nKenShu=2,"記載は不要です。",IF(nKenShu=5,"NICTにて記載します。","様式提出ごとに確認・承認が必要です。"))</f>
        <v>記載は不要です。</v>
      </c>
      <c r="N7" s="133"/>
      <c r="O7" s="133"/>
      <c r="P7" s="133"/>
      <c r="Q7" s="133"/>
      <c r="R7" s="133"/>
      <c r="S7" s="133"/>
      <c r="T7" s="133"/>
    </row>
    <row r="8" spans="1:31" x14ac:dyDescent="0.15">
      <c r="B8" s="112"/>
      <c r="C8" s="112"/>
      <c r="D8" s="112"/>
      <c r="E8" s="114"/>
      <c r="F8" s="6" t="str">
        <f>IF(nKenShu=2,"―","確認日（年月日）")</f>
        <v>―</v>
      </c>
      <c r="G8" s="136" t="str">
        <f>IF(nKenShu=2,"","○○○○年○○月○○日")</f>
        <v/>
      </c>
      <c r="H8" s="136"/>
      <c r="I8" s="136"/>
      <c r="J8" s="136"/>
      <c r="K8" s="136"/>
      <c r="L8" s="62" t="s">
        <v>8</v>
      </c>
      <c r="M8" s="133" t="str">
        <f>IF(nKenShu=2,"記載は不要です。",IF(nKenShu=5,"NICTにて記載します。","様式提出ごとに確認・承認が必要です。"))</f>
        <v>記載は不要です。</v>
      </c>
      <c r="N8" s="133"/>
      <c r="O8" s="133"/>
      <c r="P8" s="133"/>
      <c r="Q8" s="133"/>
      <c r="R8" s="133"/>
      <c r="S8" s="133"/>
      <c r="T8" s="133"/>
      <c r="AE8" s="7"/>
    </row>
    <row r="9" spans="1:31" ht="36.75" customHeight="1" x14ac:dyDescent="0.15">
      <c r="A9" s="7"/>
      <c r="B9" s="115" t="s">
        <v>23</v>
      </c>
      <c r="C9" s="116"/>
      <c r="D9" s="117"/>
      <c r="E9" s="118"/>
      <c r="F9" s="119"/>
      <c r="G9" s="119"/>
      <c r="H9" s="119"/>
      <c r="I9" s="119"/>
      <c r="J9" s="119"/>
      <c r="K9" s="120"/>
      <c r="L9" s="40" t="str">
        <f>IF(M9="","","&lt;--")</f>
        <v>&lt;--</v>
      </c>
      <c r="M9" s="121" t="str">
        <f>IF(nKenShu=2,"記載は不要です（事務局が記載します）。",IF(nYoushiki=1,"記載は不要です。",IF(nYoushiki=2,comtKenKaiKadaiId0,"")))</f>
        <v>記載は不要です（事務局が記載します）。</v>
      </c>
      <c r="N9" s="121"/>
      <c r="O9" s="121"/>
      <c r="P9" s="121"/>
      <c r="Q9" s="121"/>
      <c r="R9" s="121"/>
      <c r="S9" s="121"/>
      <c r="T9" s="121"/>
      <c r="U9" s="8"/>
      <c r="V9" s="8"/>
      <c r="W9" s="8"/>
      <c r="X9" s="8"/>
      <c r="Y9" s="8"/>
      <c r="Z9" s="8"/>
      <c r="AA9" s="8"/>
    </row>
    <row r="10" spans="1:31" ht="53.25" customHeight="1" x14ac:dyDescent="0.15">
      <c r="B10" s="122" t="s">
        <v>163</v>
      </c>
      <c r="C10" s="123"/>
      <c r="D10" s="124"/>
      <c r="E10" s="124"/>
      <c r="F10" s="124"/>
      <c r="G10" s="124"/>
      <c r="H10" s="124"/>
      <c r="I10" s="124"/>
      <c r="J10" s="124"/>
      <c r="K10" s="125"/>
      <c r="L10" s="41"/>
      <c r="M10" s="121"/>
      <c r="N10" s="121"/>
      <c r="O10" s="121"/>
      <c r="P10" s="121"/>
      <c r="Q10" s="121"/>
      <c r="R10" s="121"/>
      <c r="S10" s="121"/>
      <c r="T10" s="121"/>
      <c r="U10" s="8"/>
      <c r="V10" s="8"/>
      <c r="W10" s="8"/>
      <c r="X10" s="8"/>
      <c r="Y10" s="8"/>
      <c r="Z10" s="8"/>
      <c r="AA10" s="8"/>
      <c r="AB10" s="9"/>
    </row>
    <row r="11" spans="1:31" ht="24" customHeight="1" x14ac:dyDescent="0.15">
      <c r="B11" s="126" t="s">
        <v>45</v>
      </c>
      <c r="C11" s="126"/>
      <c r="D11" s="127"/>
      <c r="E11" s="128" t="s">
        <v>102</v>
      </c>
      <c r="F11" s="129"/>
      <c r="G11" s="129"/>
      <c r="H11" s="130" t="str">
        <f>IF($E$11="","",$E$11)</f>
        <v>○○○○年○○月○○日</v>
      </c>
      <c r="I11" s="131"/>
      <c r="J11" s="131"/>
      <c r="K11" s="131"/>
      <c r="L11" s="62" t="s">
        <v>8</v>
      </c>
      <c r="M11" s="132" t="s">
        <v>228</v>
      </c>
      <c r="N11" s="132"/>
      <c r="O11" s="132"/>
      <c r="P11" s="132"/>
      <c r="Q11" s="132"/>
      <c r="R11" s="132"/>
      <c r="S11" s="132"/>
      <c r="T11" s="132"/>
      <c r="U11" s="8"/>
      <c r="V11" s="8"/>
      <c r="W11" s="8"/>
      <c r="X11" s="8"/>
      <c r="Y11" s="8"/>
      <c r="Z11" s="8"/>
      <c r="AA11" s="8"/>
    </row>
    <row r="12" spans="1:31" ht="27.75" customHeight="1" thickBot="1" x14ac:dyDescent="0.2">
      <c r="A12" s="7"/>
      <c r="B12" s="3"/>
      <c r="C12" s="3"/>
      <c r="D12" s="3"/>
      <c r="E12" s="3"/>
      <c r="F12" s="3"/>
      <c r="G12" s="3"/>
      <c r="H12" s="3"/>
      <c r="I12" s="3"/>
      <c r="J12" s="3"/>
      <c r="K12" s="3"/>
      <c r="L12" s="42"/>
      <c r="M12" s="154"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154"/>
      <c r="O12" s="154"/>
      <c r="P12" s="154"/>
      <c r="Q12" s="154"/>
      <c r="R12" s="154"/>
      <c r="S12" s="154"/>
      <c r="T12" s="154"/>
      <c r="U12" s="8"/>
      <c r="V12" s="8"/>
      <c r="W12" s="8"/>
      <c r="X12" s="8"/>
      <c r="Y12" s="8"/>
      <c r="Z12" s="8"/>
      <c r="AA12" s="8"/>
    </row>
    <row r="13" spans="1:31" ht="60" customHeight="1" thickBot="1" x14ac:dyDescent="0.2">
      <c r="B13" s="155" t="str">
        <f>IF(nKenShu=5,"研究課題名
（研究プロジェクトテーマ名）",IF(nKenShu=4,"研究開発課題名
（共同研究契約書の研究題目）","研究開発課題名"))</f>
        <v>研究開発課題名</v>
      </c>
      <c r="C13" s="156"/>
      <c r="D13" s="157"/>
      <c r="E13" s="158"/>
      <c r="F13" s="159"/>
      <c r="G13" s="159"/>
      <c r="H13" s="159"/>
      <c r="I13" s="159"/>
      <c r="J13" s="159"/>
      <c r="K13" s="160"/>
      <c r="L13" s="62" t="str">
        <f>IF(M12="","","&lt;--")</f>
        <v>&lt;--</v>
      </c>
      <c r="M13" s="154"/>
      <c r="N13" s="154"/>
      <c r="O13" s="154"/>
      <c r="P13" s="154"/>
      <c r="Q13" s="154"/>
      <c r="R13" s="154"/>
      <c r="S13" s="154"/>
      <c r="T13" s="154"/>
      <c r="U13" s="8"/>
      <c r="V13" s="8"/>
      <c r="W13" s="8"/>
      <c r="X13" s="8"/>
      <c r="Y13" s="8"/>
      <c r="Z13" s="8"/>
    </row>
    <row r="14" spans="1:31" ht="34.15" customHeight="1" x14ac:dyDescent="0.15">
      <c r="B14" s="10" t="s">
        <v>25</v>
      </c>
      <c r="C14" s="11"/>
      <c r="D14" s="161" t="s">
        <v>133</v>
      </c>
      <c r="E14" s="162"/>
      <c r="F14" s="162"/>
      <c r="G14" s="162"/>
      <c r="H14" s="162"/>
      <c r="I14" s="162"/>
      <c r="J14" s="162"/>
      <c r="K14" s="163"/>
      <c r="L14" s="41"/>
      <c r="M14" s="154"/>
      <c r="N14" s="154"/>
      <c r="O14" s="154"/>
      <c r="P14" s="154"/>
      <c r="Q14" s="154"/>
      <c r="R14" s="154"/>
      <c r="S14" s="154"/>
      <c r="T14" s="154"/>
      <c r="U14" s="8"/>
      <c r="V14" s="8"/>
      <c r="W14" s="8"/>
      <c r="X14" s="8"/>
      <c r="Y14" s="8"/>
      <c r="Z14" s="8"/>
    </row>
    <row r="15" spans="1:31" ht="27" customHeight="1" x14ac:dyDescent="0.15">
      <c r="B15" s="164" t="str">
        <f>IF(nKenShu=0,"",IF(nKenShu=1,"",IF(nKenShu=2,IF(nYoushiki=1,"提案者","受託者"),IF(nKenShu=3,"受託元",IF(nKenShu=4,"共同研究先","テストベッド利用機関")))))</f>
        <v>提案者</v>
      </c>
      <c r="C15" s="165"/>
      <c r="D15" s="166"/>
      <c r="E15" s="167"/>
      <c r="F15" s="168"/>
      <c r="G15" s="168"/>
      <c r="H15" s="168"/>
      <c r="I15" s="168"/>
      <c r="J15" s="168"/>
      <c r="K15" s="169"/>
      <c r="L15" s="64" t="str">
        <f>IF(M15="","","&lt;--")</f>
        <v>&lt;--</v>
      </c>
      <c r="M15" s="170" t="str">
        <f>IF(nKenShu=1,comtKenCountParty0,IF(nKenShu=2,IF(nYoushiki=1,comtKenCountParty1,IF(nYoushiki=2,comtKenCountParty2,"")),""))</f>
        <v>代表提案者と共同提案者のすべての研究機関名を記載してください。</v>
      </c>
      <c r="N15" s="170"/>
      <c r="O15" s="170"/>
      <c r="P15" s="170"/>
      <c r="Q15" s="170"/>
      <c r="R15" s="170"/>
      <c r="S15" s="170"/>
      <c r="T15" s="170"/>
      <c r="U15" s="8"/>
      <c r="V15" s="8"/>
      <c r="W15" s="8"/>
      <c r="X15" s="8"/>
      <c r="Y15" s="8"/>
      <c r="Z15" s="8"/>
    </row>
    <row r="16" spans="1:31" ht="24" customHeight="1" x14ac:dyDescent="0.15">
      <c r="B16" s="137" t="s">
        <v>24</v>
      </c>
      <c r="C16" s="138"/>
      <c r="D16" s="139"/>
      <c r="E16" s="12" t="s">
        <v>0</v>
      </c>
      <c r="F16" s="143" t="s">
        <v>103</v>
      </c>
      <c r="G16" s="144"/>
      <c r="H16" s="145" t="str">
        <f>IF($F$16="","",$F$16)</f>
        <v>○○○○年○○月○○日</v>
      </c>
      <c r="I16" s="145"/>
      <c r="J16" s="145"/>
      <c r="K16" s="146"/>
      <c r="L16" s="147" t="str">
        <f>IF(M16="","","&lt;--")</f>
        <v>&lt;--</v>
      </c>
      <c r="M16" s="149"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149"/>
      <c r="O16" s="149"/>
      <c r="P16" s="149"/>
      <c r="Q16" s="149"/>
      <c r="R16" s="149"/>
      <c r="S16" s="149"/>
      <c r="T16" s="149"/>
    </row>
    <row r="17" spans="1:22" ht="24" customHeight="1" x14ac:dyDescent="0.15">
      <c r="B17" s="140"/>
      <c r="C17" s="141"/>
      <c r="D17" s="142"/>
      <c r="E17" s="12" t="s">
        <v>1</v>
      </c>
      <c r="F17" s="150" t="s">
        <v>102</v>
      </c>
      <c r="G17" s="151"/>
      <c r="H17" s="152" t="str">
        <f>IF($F$17="","",$F$17)</f>
        <v>○○○○年○○月○○日</v>
      </c>
      <c r="I17" s="152"/>
      <c r="J17" s="152"/>
      <c r="K17" s="153"/>
      <c r="L17" s="148"/>
      <c r="M17" s="149"/>
      <c r="N17" s="149"/>
      <c r="O17" s="149"/>
      <c r="P17" s="149"/>
      <c r="Q17" s="149"/>
      <c r="R17" s="149"/>
      <c r="S17" s="149"/>
      <c r="T17" s="149"/>
    </row>
    <row r="18" spans="1:22" ht="51" customHeight="1" x14ac:dyDescent="0.15">
      <c r="B18" s="171" t="s">
        <v>18</v>
      </c>
      <c r="C18" s="189"/>
      <c r="D18" s="63" t="s">
        <v>53</v>
      </c>
      <c r="E18" s="192"/>
      <c r="F18" s="193"/>
      <c r="G18" s="193"/>
      <c r="H18" s="193"/>
      <c r="I18" s="193"/>
      <c r="J18" s="193"/>
      <c r="K18" s="194"/>
      <c r="L18" s="147" t="str">
        <f>IF(M18="","","&lt;--")</f>
        <v/>
      </c>
      <c r="M18" s="149" t="str">
        <f>IF(nKenShu=3,comtToriTantou1,IF(nKenShu=5,comtToriTantou2,""))</f>
        <v/>
      </c>
      <c r="N18" s="149"/>
      <c r="O18" s="149"/>
      <c r="P18" s="149"/>
      <c r="Q18" s="149"/>
      <c r="R18" s="149"/>
      <c r="S18" s="149"/>
      <c r="T18" s="149"/>
    </row>
    <row r="19" spans="1:22" ht="24" customHeight="1" x14ac:dyDescent="0.15">
      <c r="B19" s="173"/>
      <c r="C19" s="190"/>
      <c r="D19" s="63" t="s">
        <v>54</v>
      </c>
      <c r="E19" s="195"/>
      <c r="F19" s="196"/>
      <c r="G19" s="196"/>
      <c r="H19" s="196"/>
      <c r="I19" s="196"/>
      <c r="J19" s="196"/>
      <c r="K19" s="197"/>
      <c r="L19" s="147"/>
      <c r="M19" s="149"/>
      <c r="N19" s="149"/>
      <c r="O19" s="149"/>
      <c r="P19" s="149"/>
      <c r="Q19" s="149"/>
      <c r="R19" s="149"/>
      <c r="S19" s="149"/>
      <c r="T19" s="149"/>
    </row>
    <row r="20" spans="1:22" ht="24" customHeight="1" x14ac:dyDescent="0.15">
      <c r="B20" s="175"/>
      <c r="C20" s="191"/>
      <c r="D20" s="63" t="s">
        <v>55</v>
      </c>
      <c r="E20" s="198"/>
      <c r="F20" s="199"/>
      <c r="G20" s="199"/>
      <c r="H20" s="199"/>
      <c r="I20" s="199"/>
      <c r="J20" s="199"/>
      <c r="K20" s="200"/>
      <c r="L20" s="147"/>
      <c r="M20" s="149"/>
      <c r="N20" s="149"/>
      <c r="O20" s="149"/>
      <c r="P20" s="149"/>
      <c r="Q20" s="149"/>
      <c r="R20" s="149"/>
      <c r="S20" s="149"/>
      <c r="T20" s="149"/>
    </row>
    <row r="21" spans="1:22" ht="90.75" customHeight="1" x14ac:dyDescent="0.15">
      <c r="B21" s="171" t="s">
        <v>210</v>
      </c>
      <c r="C21" s="172"/>
      <c r="D21" s="177" t="s">
        <v>227</v>
      </c>
      <c r="E21" s="179"/>
      <c r="F21" s="180"/>
      <c r="G21" s="180"/>
      <c r="H21" s="180"/>
      <c r="I21" s="180"/>
      <c r="J21" s="180"/>
      <c r="K21" s="181"/>
      <c r="L21" s="62"/>
      <c r="M21" s="54"/>
      <c r="N21" s="54"/>
      <c r="O21" s="54"/>
      <c r="P21" s="54"/>
      <c r="Q21" s="54"/>
      <c r="R21" s="54"/>
      <c r="S21" s="54"/>
      <c r="T21" s="54"/>
    </row>
    <row r="22" spans="1:22" ht="138" customHeight="1" x14ac:dyDescent="0.15">
      <c r="B22" s="173"/>
      <c r="C22" s="174"/>
      <c r="D22" s="178"/>
      <c r="E22" s="182"/>
      <c r="F22" s="183"/>
      <c r="G22" s="183"/>
      <c r="H22" s="183"/>
      <c r="I22" s="183"/>
      <c r="J22" s="183"/>
      <c r="K22" s="184"/>
      <c r="L22" s="40" t="str">
        <f>IF(M22="","","&lt;--")</f>
        <v>&lt;--</v>
      </c>
      <c r="M22" s="185" t="str">
        <f>IF(nKenShu=2,comtKenMokuteki0,IF(nKenShu=5,comtKenMokuteki1,""))</f>
        <v>委託研究計画書における研究概要文を流用いただいても結構です。</v>
      </c>
      <c r="N22" s="185"/>
      <c r="O22" s="185"/>
      <c r="P22" s="185"/>
      <c r="Q22" s="185"/>
      <c r="R22" s="185"/>
      <c r="S22" s="185"/>
      <c r="T22" s="185"/>
    </row>
    <row r="23" spans="1:22" ht="178.5" customHeight="1" x14ac:dyDescent="0.15">
      <c r="B23" s="175"/>
      <c r="C23" s="176"/>
      <c r="D23" s="60" t="s">
        <v>110</v>
      </c>
      <c r="E23" s="186"/>
      <c r="F23" s="187"/>
      <c r="G23" s="187"/>
      <c r="H23" s="187"/>
      <c r="I23" s="187"/>
      <c r="J23" s="187"/>
      <c r="K23" s="188"/>
      <c r="L23" s="62" t="s">
        <v>8</v>
      </c>
      <c r="M23" s="154"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154"/>
      <c r="O23" s="154"/>
      <c r="P23" s="154"/>
      <c r="Q23" s="154"/>
      <c r="R23" s="154"/>
      <c r="S23" s="154"/>
      <c r="T23" s="154"/>
    </row>
    <row r="24" spans="1:22" s="16" customFormat="1" ht="27" customHeight="1" thickBot="1" x14ac:dyDescent="0.2">
      <c r="A24" s="13"/>
      <c r="B24" s="14"/>
      <c r="C24" s="14"/>
      <c r="D24" s="61"/>
      <c r="E24" s="15"/>
      <c r="F24" s="15"/>
      <c r="G24" s="15"/>
      <c r="H24" s="15"/>
      <c r="I24" s="15"/>
      <c r="J24" s="15"/>
      <c r="K24" s="15"/>
      <c r="L24" s="43"/>
    </row>
    <row r="25" spans="1:22" ht="124.9" customHeight="1" thickBot="1" x14ac:dyDescent="0.2">
      <c r="B25" s="216" t="s">
        <v>111</v>
      </c>
      <c r="C25" s="217"/>
      <c r="D25" s="218"/>
      <c r="E25" s="219"/>
      <c r="F25" s="220"/>
      <c r="G25" s="220"/>
      <c r="H25" s="220"/>
      <c r="I25" s="220"/>
      <c r="J25" s="220"/>
      <c r="K25" s="221"/>
      <c r="L25" s="62" t="s">
        <v>9</v>
      </c>
      <c r="M25" s="207" t="s">
        <v>212</v>
      </c>
      <c r="N25" s="207"/>
      <c r="O25" s="207"/>
      <c r="P25" s="207"/>
      <c r="Q25" s="207"/>
      <c r="R25" s="207"/>
      <c r="S25" s="207"/>
      <c r="T25" s="207"/>
    </row>
    <row r="26" spans="1:22" s="16" customFormat="1" ht="79.900000000000006" customHeight="1" x14ac:dyDescent="0.15">
      <c r="B26" s="222" t="s">
        <v>211</v>
      </c>
      <c r="C26" s="223"/>
      <c r="D26" s="224"/>
      <c r="E26" s="225"/>
      <c r="F26" s="225"/>
      <c r="G26" s="226" t="s">
        <v>10</v>
      </c>
      <c r="H26" s="226"/>
      <c r="I26" s="226"/>
      <c r="J26" s="226"/>
      <c r="K26" s="227"/>
      <c r="L26" s="43"/>
    </row>
    <row r="27" spans="1:22" s="16" customFormat="1" ht="137.25" customHeight="1" x14ac:dyDescent="0.15">
      <c r="B27" s="201" t="s">
        <v>26</v>
      </c>
      <c r="C27" s="202"/>
      <c r="D27" s="203"/>
      <c r="E27" s="204"/>
      <c r="F27" s="205"/>
      <c r="G27" s="205"/>
      <c r="H27" s="205"/>
      <c r="I27" s="205"/>
      <c r="J27" s="205"/>
      <c r="K27" s="206"/>
      <c r="L27" s="62" t="s">
        <v>9</v>
      </c>
      <c r="M27" s="207" t="s">
        <v>213</v>
      </c>
      <c r="N27" s="207"/>
      <c r="O27" s="207"/>
      <c r="P27" s="207"/>
      <c r="Q27" s="207"/>
      <c r="R27" s="207"/>
      <c r="S27" s="207"/>
      <c r="T27" s="207"/>
    </row>
    <row r="28" spans="1:22" ht="133.5" customHeight="1" x14ac:dyDescent="0.15">
      <c r="B28" s="208" t="s">
        <v>74</v>
      </c>
      <c r="C28" s="209"/>
      <c r="D28" s="210"/>
      <c r="E28" s="210"/>
      <c r="F28" s="210"/>
      <c r="G28" s="210"/>
      <c r="H28" s="210"/>
      <c r="I28" s="210"/>
      <c r="J28" s="210"/>
      <c r="K28" s="211"/>
      <c r="L28" s="62"/>
      <c r="M28" s="212" t="s">
        <v>214</v>
      </c>
      <c r="N28" s="212"/>
      <c r="O28" s="212"/>
      <c r="P28" s="212"/>
      <c r="Q28" s="212"/>
      <c r="R28" s="212"/>
      <c r="S28" s="212"/>
      <c r="T28" s="212"/>
    </row>
    <row r="29" spans="1:22" ht="27" customHeight="1" x14ac:dyDescent="0.15">
      <c r="A29" s="7"/>
      <c r="B29" s="3"/>
      <c r="C29" s="3"/>
      <c r="D29" s="3"/>
      <c r="E29" s="3"/>
      <c r="F29" s="3"/>
      <c r="G29" s="3"/>
      <c r="H29" s="3"/>
      <c r="I29" s="3"/>
      <c r="J29" s="3"/>
      <c r="K29" s="3"/>
    </row>
    <row r="30" spans="1:22" ht="27" customHeight="1" x14ac:dyDescent="0.15">
      <c r="B30" s="213" t="s">
        <v>2</v>
      </c>
      <c r="C30" s="214"/>
      <c r="D30" s="214"/>
      <c r="E30" s="214"/>
      <c r="F30" s="214"/>
      <c r="G30" s="214"/>
      <c r="H30" s="214"/>
      <c r="I30" s="214"/>
      <c r="J30" s="214"/>
      <c r="K30" s="215"/>
      <c r="L30" s="41"/>
      <c r="M30" s="17"/>
      <c r="N30" s="17"/>
      <c r="O30" s="17"/>
      <c r="P30" s="17"/>
      <c r="Q30" s="17"/>
      <c r="R30" s="17"/>
      <c r="S30" s="17"/>
      <c r="T30" s="17"/>
      <c r="U30" s="59"/>
      <c r="V30" s="18"/>
    </row>
    <row r="31" spans="1:22" ht="28.15" customHeight="1" x14ac:dyDescent="0.15">
      <c r="B31" s="236" t="s">
        <v>99</v>
      </c>
      <c r="C31" s="237"/>
      <c r="D31" s="240" t="s">
        <v>158</v>
      </c>
      <c r="E31" s="241"/>
      <c r="F31" s="241"/>
      <c r="G31" s="241"/>
      <c r="H31" s="241"/>
      <c r="I31" s="241"/>
      <c r="J31" s="19" t="str">
        <f>IF(LEFT(K31,1)="選","「○」か「―」を選択 →","")</f>
        <v>「○」か「―」を選択 →</v>
      </c>
      <c r="K31" s="104" t="s">
        <v>229</v>
      </c>
      <c r="L31" s="147" t="s">
        <v>9</v>
      </c>
      <c r="M31" s="170" t="s">
        <v>215</v>
      </c>
      <c r="N31" s="170"/>
      <c r="O31" s="170"/>
      <c r="P31" s="170"/>
      <c r="Q31" s="170"/>
      <c r="R31" s="170"/>
      <c r="S31" s="170"/>
      <c r="T31" s="170"/>
      <c r="U31" s="59"/>
      <c r="V31" s="18"/>
    </row>
    <row r="32" spans="1:22" ht="28.15" customHeight="1" x14ac:dyDescent="0.15">
      <c r="B32" s="238"/>
      <c r="C32" s="239"/>
      <c r="D32" s="240" t="s">
        <v>46</v>
      </c>
      <c r="E32" s="241"/>
      <c r="F32" s="241"/>
      <c r="G32" s="241"/>
      <c r="H32" s="241"/>
      <c r="I32" s="241"/>
      <c r="J32" s="19" t="str">
        <f>IF(LEFT(K32,1)="選","「○」か「―」を選択 →","")</f>
        <v>「○」か「―」を選択 →</v>
      </c>
      <c r="K32" s="104" t="s">
        <v>229</v>
      </c>
      <c r="L32" s="147"/>
      <c r="M32" s="170"/>
      <c r="N32" s="170"/>
      <c r="O32" s="170"/>
      <c r="P32" s="170"/>
      <c r="Q32" s="170"/>
      <c r="R32" s="170"/>
      <c r="S32" s="170"/>
      <c r="T32" s="170"/>
      <c r="U32" s="59"/>
      <c r="V32" s="18"/>
    </row>
    <row r="33" spans="1:22" ht="28.15" customHeight="1" x14ac:dyDescent="0.15">
      <c r="B33" s="238"/>
      <c r="C33" s="239"/>
      <c r="D33" s="240" t="s">
        <v>47</v>
      </c>
      <c r="E33" s="241"/>
      <c r="F33" s="241"/>
      <c r="G33" s="241"/>
      <c r="H33" s="241"/>
      <c r="I33" s="241"/>
      <c r="J33" s="19" t="str">
        <f>IF(LEFT(K33,1)="選","「○」か「―」を選択 →","")</f>
        <v>「○」か「―」を選択 →</v>
      </c>
      <c r="K33" s="104" t="s">
        <v>229</v>
      </c>
      <c r="L33" s="147"/>
      <c r="M33" s="170"/>
      <c r="N33" s="170"/>
      <c r="O33" s="170"/>
      <c r="P33" s="170"/>
      <c r="Q33" s="170"/>
      <c r="R33" s="170"/>
      <c r="S33" s="170"/>
      <c r="T33" s="170"/>
      <c r="U33" s="59"/>
      <c r="V33" s="18"/>
    </row>
    <row r="34" spans="1:22" ht="28.15" customHeight="1" x14ac:dyDescent="0.15">
      <c r="B34" s="242" t="str">
        <f>IF(AND(K31="―",K32="―",K33="―",K34="―"),"必ず１つは「○」を
選択してください","")</f>
        <v/>
      </c>
      <c r="C34" s="243"/>
      <c r="D34" s="240" t="s">
        <v>137</v>
      </c>
      <c r="E34" s="241"/>
      <c r="F34" s="241"/>
      <c r="G34" s="241"/>
      <c r="H34" s="241"/>
      <c r="I34" s="241"/>
      <c r="J34" s="19" t="str">
        <f>IF(LEFT(K34,1)="選","「○」か「―」を選択 →","")</f>
        <v>「○」か「―」を選択 →</v>
      </c>
      <c r="K34" s="104" t="s">
        <v>229</v>
      </c>
      <c r="L34" s="147"/>
      <c r="M34" s="170"/>
      <c r="N34" s="170"/>
      <c r="O34" s="170"/>
      <c r="P34" s="170"/>
      <c r="Q34" s="170"/>
      <c r="R34" s="170"/>
      <c r="S34" s="170"/>
      <c r="T34" s="170"/>
      <c r="U34" s="59"/>
      <c r="V34" s="18"/>
    </row>
    <row r="35" spans="1:22" ht="159" customHeight="1" x14ac:dyDescent="0.15">
      <c r="B35" s="244" t="s">
        <v>230</v>
      </c>
      <c r="C35" s="254"/>
      <c r="D35" s="255" t="s">
        <v>216</v>
      </c>
      <c r="E35" s="256"/>
      <c r="F35" s="256"/>
      <c r="G35" s="256"/>
      <c r="H35" s="24" t="s">
        <v>229</v>
      </c>
      <c r="I35" s="49" t="str">
        <f>IF(LEFT(H35,1)="３","取得方法を記載してください",IF(LEFT(H35,1)="×","詳細を記入してください",""))</f>
        <v/>
      </c>
      <c r="J35" s="257"/>
      <c r="K35" s="258"/>
      <c r="L35" s="62" t="s">
        <v>9</v>
      </c>
      <c r="M35" s="228"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228"/>
      <c r="O35" s="228"/>
      <c r="P35" s="228"/>
      <c r="Q35" s="228"/>
      <c r="R35" s="228"/>
      <c r="S35" s="228"/>
      <c r="T35" s="228"/>
      <c r="U35" s="59"/>
      <c r="V35" s="18"/>
    </row>
    <row r="36" spans="1:22" ht="37.9" customHeight="1" x14ac:dyDescent="0.15">
      <c r="B36" s="229" t="str">
        <f>IF(K31="○","記載してください","記載は不要です")</f>
        <v>記載は不要です</v>
      </c>
      <c r="C36" s="230"/>
      <c r="D36" s="231" t="s">
        <v>48</v>
      </c>
      <c r="E36" s="232"/>
      <c r="F36" s="233"/>
      <c r="G36" s="234"/>
      <c r="H36" s="234"/>
      <c r="I36" s="234"/>
      <c r="J36" s="234"/>
      <c r="K36" s="235"/>
      <c r="L36" s="73" t="str">
        <f>IF(M36="","","&lt;--")</f>
        <v/>
      </c>
      <c r="M36" s="170" t="str">
        <f>IF(B36="記載は不要です","","おおよそ決まっている場合は記入してください。決まってない場合は未定と記入してください。（例：20○○年○月頃～20○○年○月頃）")</f>
        <v/>
      </c>
      <c r="N36" s="170"/>
      <c r="O36" s="170"/>
      <c r="P36" s="170"/>
      <c r="Q36" s="170"/>
      <c r="R36" s="170"/>
      <c r="S36" s="170"/>
      <c r="T36" s="170"/>
      <c r="U36" s="59"/>
      <c r="V36" s="18"/>
    </row>
    <row r="37" spans="1:22" ht="90" customHeight="1" x14ac:dyDescent="0.15">
      <c r="B37" s="244" t="s">
        <v>231</v>
      </c>
      <c r="C37" s="245"/>
      <c r="D37" s="231" t="s">
        <v>27</v>
      </c>
      <c r="E37" s="246"/>
      <c r="F37" s="247"/>
      <c r="G37" s="248"/>
      <c r="H37" s="248"/>
      <c r="I37" s="248"/>
      <c r="J37" s="248"/>
      <c r="K37" s="249"/>
      <c r="L37" s="87" t="str">
        <f>IF(M37="","","&lt;--")</f>
        <v>&lt;--</v>
      </c>
      <c r="M37" s="106" t="str">
        <f>IF(nKenShu=1,comtDataShutoku0,IF(nKenShu=2,IF(nYoushiki=1,comtDataShutoku1,comtDataShutoku2),comtDataShutoku3))</f>
        <v>・「データ取得者」とは、自らの責任においてデータを取得する者（機関）を言います。個人情報の取扱いを委託（発注）する外部事業者等は該当しません。提案者が外部委託先を使ってデータを取得する場合、提案者が取得することになります。
・「他の機関」「提案者以外の機関」についても同様に、自らの責任においてデータを取得する者（機関）を言います。</v>
      </c>
      <c r="N37" s="106"/>
      <c r="O37" s="106"/>
      <c r="P37" s="106"/>
      <c r="Q37" s="106"/>
      <c r="R37" s="106"/>
      <c r="S37" s="106"/>
      <c r="T37" s="106"/>
      <c r="U37" s="59"/>
      <c r="V37" s="18"/>
    </row>
    <row r="38" spans="1:22" ht="108.75" customHeight="1" x14ac:dyDescent="0.15">
      <c r="B38" s="244" t="s">
        <v>232</v>
      </c>
      <c r="C38" s="250"/>
      <c r="D38" s="231" t="s">
        <v>115</v>
      </c>
      <c r="E38" s="251"/>
      <c r="F38" s="233"/>
      <c r="G38" s="252"/>
      <c r="H38" s="252"/>
      <c r="I38" s="252"/>
      <c r="J38" s="252"/>
      <c r="K38" s="253"/>
      <c r="L38" s="62" t="s">
        <v>9</v>
      </c>
      <c r="M38" s="185" t="s">
        <v>217</v>
      </c>
      <c r="N38" s="185"/>
      <c r="O38" s="185"/>
      <c r="P38" s="185"/>
      <c r="Q38" s="185"/>
      <c r="R38" s="185"/>
      <c r="S38" s="185"/>
      <c r="T38" s="185"/>
      <c r="U38" s="59"/>
      <c r="V38" s="18"/>
    </row>
    <row r="39" spans="1:22" ht="34.5" customHeight="1" x14ac:dyDescent="0.15">
      <c r="B39" s="269" t="s">
        <v>75</v>
      </c>
      <c r="C39" s="269"/>
      <c r="D39" s="269"/>
      <c r="E39" s="269"/>
      <c r="F39" s="269"/>
      <c r="G39" s="269"/>
      <c r="H39" s="269"/>
      <c r="I39" s="269"/>
      <c r="J39" s="269"/>
      <c r="K39" s="20" t="s">
        <v>233</v>
      </c>
      <c r="M39" s="185"/>
      <c r="N39" s="185"/>
      <c r="O39" s="185"/>
      <c r="P39" s="185"/>
      <c r="Q39" s="185"/>
      <c r="R39" s="185"/>
      <c r="S39" s="185"/>
      <c r="T39" s="185"/>
      <c r="U39" s="18"/>
      <c r="V39" s="18"/>
    </row>
    <row r="40" spans="1:22" ht="55.5" customHeight="1" x14ac:dyDescent="0.15">
      <c r="B40" s="259" t="str">
        <f>IF(LEFT(K39,1)="選","","記載してください")</f>
        <v/>
      </c>
      <c r="C40" s="259"/>
      <c r="D40" s="270" t="str">
        <f>IF(OR(LEFT(K39,1)="２",LEFT(K39,1)="３"),"データを取得する国及び機関：","データを取得する地域及び機関：")</f>
        <v>データを取得する地域及び機関：</v>
      </c>
      <c r="E40" s="232"/>
      <c r="F40" s="233"/>
      <c r="G40" s="271"/>
      <c r="H40" s="271"/>
      <c r="I40" s="271"/>
      <c r="J40" s="271"/>
      <c r="K40" s="272"/>
      <c r="L40" s="62" t="str">
        <f>IF(M40="","","&lt;--")</f>
        <v/>
      </c>
      <c r="M40" s="154" t="str">
        <f>IF(B40="","","国ごとに、地域名・市町村及び研究機関・大学・会社・敷地等の名称を記載してください。")</f>
        <v/>
      </c>
      <c r="N40" s="273"/>
      <c r="O40" s="273"/>
      <c r="P40" s="273"/>
      <c r="Q40" s="273"/>
      <c r="R40" s="273"/>
      <c r="S40" s="273"/>
      <c r="T40" s="273"/>
    </row>
    <row r="41" spans="1:22" ht="27.75" customHeight="1" x14ac:dyDescent="0.15">
      <c r="B41" s="259" t="str">
        <f>IF(LEFT(K39,1)="選","",IF(LEFT(K39,1)="１","記載は不要です","記載してください"))</f>
        <v/>
      </c>
      <c r="C41" s="259"/>
      <c r="D41" s="260" t="s">
        <v>30</v>
      </c>
      <c r="E41" s="261"/>
      <c r="F41" s="262"/>
      <c r="G41" s="263"/>
      <c r="H41" s="263"/>
      <c r="I41" s="263"/>
      <c r="J41" s="263"/>
      <c r="K41" s="264"/>
      <c r="L41" s="62" t="str">
        <f>IF(M41="","","&lt;--")</f>
        <v/>
      </c>
      <c r="M41" s="185" t="str">
        <f>IF(LEFT(K39,1)="選","",IF(LEFT(K39,1)="１","","データを海外の複数の国で取得する場合は、国ごとに取得するデータを国ごとに記載してください。"))</f>
        <v/>
      </c>
      <c r="N41" s="185"/>
      <c r="O41" s="185"/>
      <c r="P41" s="185"/>
      <c r="Q41" s="185"/>
      <c r="R41" s="185"/>
      <c r="S41" s="185"/>
      <c r="T41" s="185"/>
    </row>
    <row r="42" spans="1:22" ht="27.75" customHeight="1" x14ac:dyDescent="0.15">
      <c r="B42" s="259"/>
      <c r="C42" s="259"/>
      <c r="D42" s="265" t="s">
        <v>31</v>
      </c>
      <c r="E42" s="261"/>
      <c r="F42" s="262"/>
      <c r="G42" s="263"/>
      <c r="H42" s="263"/>
      <c r="I42" s="263"/>
      <c r="J42" s="263"/>
      <c r="K42" s="264"/>
      <c r="L42" s="62"/>
      <c r="M42" s="185"/>
      <c r="N42" s="185"/>
      <c r="O42" s="185"/>
      <c r="P42" s="185"/>
      <c r="Q42" s="185"/>
      <c r="R42" s="185"/>
      <c r="S42" s="185"/>
      <c r="T42" s="185"/>
    </row>
    <row r="43" spans="1:22" ht="27.75" customHeight="1" x14ac:dyDescent="0.15">
      <c r="A43" s="7"/>
      <c r="B43" s="259"/>
      <c r="C43" s="259"/>
      <c r="D43" s="265" t="s">
        <v>32</v>
      </c>
      <c r="E43" s="266"/>
      <c r="F43" s="267"/>
      <c r="G43" s="267"/>
      <c r="H43" s="267"/>
      <c r="I43" s="267"/>
      <c r="J43" s="268"/>
      <c r="K43" s="20" t="s">
        <v>229</v>
      </c>
      <c r="L43" s="62"/>
      <c r="U43" s="18"/>
      <c r="V43" s="18"/>
    </row>
    <row r="44" spans="1:22" ht="27.75" customHeight="1" x14ac:dyDescent="0.15">
      <c r="A44" s="7"/>
      <c r="B44" s="274"/>
      <c r="C44" s="274"/>
      <c r="D44" s="274"/>
      <c r="E44" s="274"/>
      <c r="F44" s="274"/>
      <c r="G44" s="274"/>
      <c r="H44" s="274"/>
      <c r="I44" s="274"/>
      <c r="J44" s="274"/>
      <c r="K44" s="274"/>
      <c r="L44" s="44"/>
      <c r="N44" s="54"/>
      <c r="O44" s="54"/>
      <c r="P44" s="54"/>
      <c r="Q44" s="54"/>
      <c r="R44" s="54"/>
      <c r="S44" s="54"/>
      <c r="T44" s="54"/>
      <c r="U44" s="18"/>
      <c r="V44" s="18"/>
    </row>
    <row r="45" spans="1:22" ht="27" customHeight="1" x14ac:dyDescent="0.15">
      <c r="B45" s="275" t="s">
        <v>73</v>
      </c>
      <c r="C45" s="276"/>
      <c r="D45" s="276"/>
      <c r="E45" s="276"/>
      <c r="F45" s="276"/>
      <c r="G45" s="276"/>
      <c r="H45" s="276"/>
      <c r="I45" s="276"/>
      <c r="J45" s="276"/>
      <c r="K45" s="277"/>
      <c r="L45" s="62"/>
      <c r="N45" s="54"/>
      <c r="O45" s="54"/>
      <c r="P45" s="54"/>
      <c r="Q45" s="54"/>
      <c r="R45" s="54"/>
      <c r="S45" s="54"/>
      <c r="T45" s="54"/>
      <c r="U45" s="59"/>
      <c r="V45" s="18"/>
    </row>
    <row r="46" spans="1:22" ht="39" customHeight="1" x14ac:dyDescent="0.15">
      <c r="B46" s="269" t="s">
        <v>76</v>
      </c>
      <c r="C46" s="269"/>
      <c r="D46" s="269"/>
      <c r="E46" s="269"/>
      <c r="F46" s="269"/>
      <c r="G46" s="269"/>
      <c r="H46" s="269"/>
      <c r="I46" s="269"/>
      <c r="J46" s="269"/>
      <c r="K46" s="20" t="s">
        <v>229</v>
      </c>
      <c r="L46" s="62"/>
      <c r="N46" s="54"/>
      <c r="O46" s="54"/>
      <c r="P46" s="54"/>
      <c r="Q46" s="54"/>
      <c r="R46" s="54"/>
      <c r="S46" s="54"/>
      <c r="T46" s="54"/>
      <c r="U46" s="59"/>
      <c r="V46" s="18"/>
    </row>
    <row r="47" spans="1:22" ht="36.75" customHeight="1" x14ac:dyDescent="0.15">
      <c r="B47" s="278" t="str">
        <f>IF(LEFT(K46,1)="選","",IF(OR(LEFT(K46,1)="１",LEFT(K46,1)="３"),"記載・選択してください","記載・選択は不要です"))</f>
        <v/>
      </c>
      <c r="C47" s="279"/>
      <c r="D47" s="284" t="s">
        <v>29</v>
      </c>
      <c r="E47" s="250"/>
      <c r="F47" s="21" t="s">
        <v>88</v>
      </c>
      <c r="G47" s="285" t="str">
        <f>IF(LEFT(F47,1)="４","取得手段を記載してください","")</f>
        <v/>
      </c>
      <c r="H47" s="254"/>
      <c r="I47" s="286"/>
      <c r="J47" s="252"/>
      <c r="K47" s="253"/>
      <c r="L47" s="44"/>
      <c r="M47" s="22"/>
      <c r="N47" s="22"/>
      <c r="O47" s="22"/>
      <c r="P47" s="22"/>
      <c r="Q47" s="22"/>
      <c r="R47" s="22"/>
      <c r="S47" s="22"/>
      <c r="T47" s="22"/>
      <c r="U47" s="59"/>
      <c r="V47" s="18"/>
    </row>
    <row r="48" spans="1:22" ht="51.4" customHeight="1" x14ac:dyDescent="0.15">
      <c r="B48" s="280"/>
      <c r="C48" s="281"/>
      <c r="D48" s="287" t="s">
        <v>61</v>
      </c>
      <c r="E48" s="288"/>
      <c r="F48" s="288"/>
      <c r="G48" s="288"/>
      <c r="H48" s="288"/>
      <c r="I48" s="288"/>
      <c r="J48" s="289"/>
      <c r="K48" s="20" t="s">
        <v>229</v>
      </c>
      <c r="L48" s="44"/>
      <c r="M48" s="22"/>
      <c r="N48" s="22"/>
      <c r="O48" s="22"/>
      <c r="P48" s="22"/>
      <c r="Q48" s="22"/>
      <c r="R48" s="22"/>
      <c r="S48" s="22"/>
      <c r="T48" s="22"/>
      <c r="U48" s="59"/>
      <c r="V48" s="18"/>
    </row>
    <row r="49" spans="1:43" ht="72" customHeight="1" x14ac:dyDescent="0.15">
      <c r="B49" s="282"/>
      <c r="C49" s="283"/>
      <c r="D49" s="290" t="s">
        <v>96</v>
      </c>
      <c r="E49" s="291"/>
      <c r="F49" s="291"/>
      <c r="G49" s="291"/>
      <c r="H49" s="291"/>
      <c r="I49" s="291"/>
      <c r="J49" s="292"/>
      <c r="K49" s="20" t="s">
        <v>229</v>
      </c>
      <c r="L49" s="45"/>
      <c r="M49" s="23"/>
      <c r="N49" s="23"/>
      <c r="O49" s="23"/>
      <c r="P49" s="23"/>
      <c r="Q49" s="23"/>
      <c r="R49" s="23"/>
      <c r="S49" s="23"/>
      <c r="T49" s="23"/>
      <c r="U49" s="59"/>
      <c r="V49" s="18"/>
    </row>
    <row r="50" spans="1:43" ht="36.75" customHeight="1" x14ac:dyDescent="0.15">
      <c r="B50" s="278" t="str">
        <f>IF(LEFT(K46,1)="選","",IF(OR(LEFT(K46,1)="２",LEFT(K46,1)="３"),"記載・選択してください","記載・選択は不要です"))</f>
        <v/>
      </c>
      <c r="C50" s="302"/>
      <c r="D50" s="284" t="s">
        <v>28</v>
      </c>
      <c r="E50" s="305"/>
      <c r="F50" s="306"/>
      <c r="G50" s="307"/>
      <c r="H50" s="307"/>
      <c r="I50" s="307"/>
      <c r="J50" s="307"/>
      <c r="K50" s="308"/>
      <c r="L50" s="62" t="str">
        <f>IF(M50="","","&lt;--")</f>
        <v/>
      </c>
      <c r="M50" s="309" t="str">
        <f>IF(OR(LEFT(K46,1)="２",LEFT(K46,1)="３"),comtOptOut0,"")</f>
        <v/>
      </c>
      <c r="N50" s="309"/>
      <c r="O50" s="309"/>
      <c r="P50" s="309"/>
      <c r="Q50" s="309"/>
      <c r="R50" s="309"/>
      <c r="S50" s="309"/>
      <c r="T50" s="309"/>
      <c r="U50" s="59"/>
      <c r="V50" s="18"/>
    </row>
    <row r="51" spans="1:43" ht="36" customHeight="1" x14ac:dyDescent="0.15">
      <c r="B51" s="303"/>
      <c r="C51" s="304"/>
      <c r="D51" s="310" t="s">
        <v>11</v>
      </c>
      <c r="E51" s="267"/>
      <c r="F51" s="267"/>
      <c r="G51" s="267"/>
      <c r="H51" s="267"/>
      <c r="I51" s="267"/>
      <c r="J51" s="268"/>
      <c r="K51" s="20" t="s">
        <v>229</v>
      </c>
      <c r="L51" s="45"/>
      <c r="M51" s="309"/>
      <c r="N51" s="309"/>
      <c r="O51" s="309"/>
      <c r="P51" s="309"/>
      <c r="Q51" s="309"/>
      <c r="R51" s="309"/>
      <c r="S51" s="309"/>
      <c r="T51" s="309"/>
      <c r="U51" s="59"/>
      <c r="V51" s="18"/>
    </row>
    <row r="52" spans="1:43" ht="27.75" customHeight="1" x14ac:dyDescent="0.15">
      <c r="A52" s="7"/>
      <c r="B52" s="56"/>
      <c r="C52" s="56"/>
      <c r="D52" s="56"/>
      <c r="E52" s="56"/>
      <c r="F52" s="56"/>
      <c r="G52" s="56"/>
      <c r="H52" s="56"/>
      <c r="I52" s="56"/>
      <c r="J52" s="56"/>
      <c r="K52" s="56"/>
      <c r="L52" s="44"/>
      <c r="M52" s="309"/>
      <c r="N52" s="309"/>
      <c r="O52" s="309"/>
      <c r="P52" s="309"/>
      <c r="Q52" s="309"/>
      <c r="R52" s="309"/>
      <c r="S52" s="309"/>
      <c r="T52" s="309"/>
      <c r="U52" s="18"/>
      <c r="V52" s="18"/>
    </row>
    <row r="53" spans="1:43" ht="26.1" customHeight="1" x14ac:dyDescent="0.15">
      <c r="B53" s="311" t="s">
        <v>3</v>
      </c>
      <c r="C53" s="312" t="s">
        <v>3</v>
      </c>
      <c r="D53" s="312"/>
      <c r="E53" s="312"/>
      <c r="F53" s="312"/>
      <c r="G53" s="312"/>
      <c r="H53" s="312"/>
      <c r="I53" s="312"/>
      <c r="J53" s="312"/>
      <c r="K53" s="117"/>
      <c r="L53" s="46"/>
      <c r="M53" s="309"/>
      <c r="N53" s="309"/>
      <c r="O53" s="309"/>
      <c r="P53" s="309"/>
      <c r="Q53" s="309"/>
      <c r="R53" s="309"/>
      <c r="S53" s="309"/>
      <c r="T53" s="309"/>
      <c r="U53" s="18"/>
      <c r="V53" s="18"/>
      <c r="W53" s="16"/>
      <c r="X53" s="16"/>
      <c r="Y53" s="16"/>
    </row>
    <row r="54" spans="1:43" ht="60" customHeight="1" x14ac:dyDescent="0.15">
      <c r="B54" s="244" t="s">
        <v>230</v>
      </c>
      <c r="C54" s="245"/>
      <c r="D54" s="293" t="s">
        <v>218</v>
      </c>
      <c r="E54" s="294"/>
      <c r="F54" s="294"/>
      <c r="G54" s="294"/>
      <c r="H54" s="294"/>
      <c r="I54" s="294"/>
      <c r="J54" s="295"/>
      <c r="K54" s="24" t="s">
        <v>229</v>
      </c>
      <c r="L54" s="62" t="s">
        <v>8</v>
      </c>
      <c r="M54" s="154" t="s">
        <v>63</v>
      </c>
      <c r="N54" s="296"/>
      <c r="O54" s="296"/>
      <c r="P54" s="296"/>
      <c r="Q54" s="296"/>
      <c r="R54" s="296"/>
      <c r="S54" s="296"/>
      <c r="T54" s="296"/>
    </row>
    <row r="55" spans="1:43" ht="36.75" customHeight="1" x14ac:dyDescent="0.15">
      <c r="B55" s="244" t="str">
        <f>IF(LEFT(K54,1)="選","",IF(LEFT(K54,1)="２","記載してください","記載は不要です"))</f>
        <v/>
      </c>
      <c r="C55" s="245"/>
      <c r="D55" s="297" t="s">
        <v>70</v>
      </c>
      <c r="E55" s="298"/>
      <c r="F55" s="299"/>
      <c r="G55" s="300"/>
      <c r="H55" s="300"/>
      <c r="I55" s="300"/>
      <c r="J55" s="300"/>
      <c r="K55" s="301"/>
      <c r="L55" s="44"/>
    </row>
    <row r="56" spans="1:43" ht="73.150000000000006" customHeight="1" x14ac:dyDescent="0.15">
      <c r="B56" s="244" t="s">
        <v>230</v>
      </c>
      <c r="C56" s="245"/>
      <c r="D56" s="313" t="s">
        <v>219</v>
      </c>
      <c r="E56" s="252"/>
      <c r="F56" s="252"/>
      <c r="G56" s="252"/>
      <c r="H56" s="252"/>
      <c r="I56" s="252"/>
      <c r="J56" s="253"/>
      <c r="K56" s="20" t="s">
        <v>229</v>
      </c>
      <c r="L56" s="44"/>
    </row>
    <row r="57" spans="1:43" ht="43.5" customHeight="1" x14ac:dyDescent="0.15">
      <c r="B57" s="314" t="str">
        <f>IF(LEFT(K56,1)="選","",IF(LEFT(K56,1)="２","記載してください","記載は不要です"))</f>
        <v/>
      </c>
      <c r="C57" s="315"/>
      <c r="D57" s="317" t="s">
        <v>33</v>
      </c>
      <c r="E57" s="318"/>
      <c r="F57" s="319"/>
      <c r="G57" s="189"/>
      <c r="H57" s="189"/>
      <c r="I57" s="189"/>
      <c r="J57" s="189"/>
      <c r="K57" s="320"/>
      <c r="L57" s="62" t="str">
        <f>IF(M57="","","&lt;--")</f>
        <v>&lt;--</v>
      </c>
      <c r="M57" s="154"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106"/>
      <c r="O57" s="106"/>
      <c r="P57" s="106"/>
      <c r="Q57" s="106"/>
      <c r="R57" s="106"/>
      <c r="S57" s="106"/>
      <c r="T57" s="106"/>
    </row>
    <row r="58" spans="1:43" s="3" customFormat="1" ht="113.1" customHeight="1" x14ac:dyDescent="0.15">
      <c r="B58" s="229"/>
      <c r="C58" s="316"/>
      <c r="D58" s="317" t="s">
        <v>220</v>
      </c>
      <c r="E58" s="318"/>
      <c r="F58" s="192"/>
      <c r="G58" s="193"/>
      <c r="H58" s="193"/>
      <c r="I58" s="193"/>
      <c r="J58" s="193"/>
      <c r="K58" s="194"/>
      <c r="L58" s="64" t="str">
        <f>IF(M58="","","&lt;--")</f>
        <v>&lt;--</v>
      </c>
      <c r="M58" s="154" t="str">
        <f>IF(B57="記載は不要です","",IF(nKenShu=2,comtDataHokansha0,IF(nKenShu=3, comtDataHokansha1,IF(nKenShu=4,comtDataHokansha2,IF(nKenShu=1, comtDataHokansha3,IF(nKenShu=5, comtDataHokansha4,""))))))</f>
        <v>実際に保管する受託者を記入してください。
　・NICT：○○データ、○○データ、・・
　・△△大学：○○データ、カルテ【要配慮】、・・
　・□□株式会社：○○データ、○○データ、・・</v>
      </c>
      <c r="N58" s="106"/>
      <c r="O58" s="106"/>
      <c r="P58" s="106"/>
      <c r="Q58" s="106"/>
      <c r="R58" s="106"/>
      <c r="S58" s="106"/>
      <c r="T58" s="106"/>
      <c r="U58" s="1"/>
      <c r="V58" s="1"/>
      <c r="W58" s="1"/>
      <c r="X58" s="1"/>
      <c r="Y58" s="1"/>
      <c r="Z58" s="1"/>
      <c r="AA58" s="1"/>
      <c r="AB58" s="1"/>
      <c r="AC58" s="1"/>
      <c r="AD58" s="1"/>
      <c r="AE58" s="1"/>
      <c r="AF58" s="1"/>
      <c r="AG58" s="1"/>
      <c r="AH58" s="1"/>
      <c r="AI58" s="1"/>
      <c r="AJ58" s="1"/>
      <c r="AK58" s="1"/>
      <c r="AL58" s="1"/>
      <c r="AM58" s="1"/>
      <c r="AN58" s="1"/>
      <c r="AO58" s="1"/>
      <c r="AP58" s="1"/>
      <c r="AQ58" s="1"/>
    </row>
    <row r="59" spans="1:43" ht="94.5" customHeight="1" x14ac:dyDescent="0.15">
      <c r="B59" s="244" t="s">
        <v>230</v>
      </c>
      <c r="C59" s="245"/>
      <c r="D59" s="256" t="s">
        <v>122</v>
      </c>
      <c r="E59" s="325"/>
      <c r="F59" s="325"/>
      <c r="G59" s="325"/>
      <c r="H59" s="325"/>
      <c r="I59" s="325"/>
      <c r="J59" s="326"/>
      <c r="K59" s="24" t="s">
        <v>229</v>
      </c>
      <c r="L59" s="62" t="s">
        <v>8</v>
      </c>
      <c r="M59" s="207" t="s">
        <v>221</v>
      </c>
      <c r="N59" s="207"/>
      <c r="O59" s="207"/>
      <c r="P59" s="207"/>
      <c r="Q59" s="207"/>
      <c r="R59" s="207"/>
      <c r="S59" s="207"/>
      <c r="T59" s="207"/>
    </row>
    <row r="60" spans="1:43" ht="28.15" customHeight="1" x14ac:dyDescent="0.15">
      <c r="B60" s="314" t="str">
        <f>IF(LEFT(K59,1)="選","",IF(LEFT(K59,1)="１","記載は不要です","海外へ/海外からのデータ移転に関する項目。
記載してください"))</f>
        <v/>
      </c>
      <c r="C60" s="315"/>
      <c r="D60" s="321" t="s">
        <v>64</v>
      </c>
      <c r="E60" s="322"/>
      <c r="F60" s="262"/>
      <c r="G60" s="263"/>
      <c r="H60" s="263"/>
      <c r="I60" s="263"/>
      <c r="J60" s="263"/>
      <c r="K60" s="264"/>
      <c r="L60" s="62"/>
    </row>
    <row r="61" spans="1:43" ht="28.15" customHeight="1" x14ac:dyDescent="0.15">
      <c r="B61" s="327"/>
      <c r="C61" s="328"/>
      <c r="D61" s="321" t="s">
        <v>65</v>
      </c>
      <c r="E61" s="322"/>
      <c r="F61" s="262"/>
      <c r="G61" s="263"/>
      <c r="H61" s="263"/>
      <c r="I61" s="263"/>
      <c r="J61" s="263"/>
      <c r="K61" s="264"/>
      <c r="L61" s="62"/>
    </row>
    <row r="62" spans="1:43" ht="43.9" customHeight="1" x14ac:dyDescent="0.15">
      <c r="B62" s="327"/>
      <c r="C62" s="328"/>
      <c r="D62" s="201" t="s">
        <v>66</v>
      </c>
      <c r="E62" s="322"/>
      <c r="F62" s="329"/>
      <c r="G62" s="330"/>
      <c r="H62" s="330"/>
      <c r="I62" s="330"/>
      <c r="J62" s="330"/>
      <c r="K62" s="331"/>
      <c r="L62" s="62"/>
    </row>
    <row r="63" spans="1:43" ht="43.5" customHeight="1" x14ac:dyDescent="0.15">
      <c r="B63" s="327"/>
      <c r="C63" s="328"/>
      <c r="D63" s="321" t="s">
        <v>67</v>
      </c>
      <c r="E63" s="322"/>
      <c r="F63" s="262"/>
      <c r="G63" s="263"/>
      <c r="H63" s="263"/>
      <c r="I63" s="263"/>
      <c r="J63" s="263"/>
      <c r="K63" s="264"/>
      <c r="L63" s="62"/>
    </row>
    <row r="64" spans="1:43" ht="28.15" customHeight="1" x14ac:dyDescent="0.15">
      <c r="B64" s="229"/>
      <c r="C64" s="316"/>
      <c r="D64" s="321" t="s">
        <v>68</v>
      </c>
      <c r="E64" s="322"/>
      <c r="F64" s="233"/>
      <c r="G64" s="234"/>
      <c r="H64" s="234"/>
      <c r="I64" s="234"/>
      <c r="J64" s="234"/>
      <c r="K64" s="235"/>
      <c r="L64" s="64" t="str">
        <f>IF(M64="","","&lt;--")</f>
        <v>&lt;--</v>
      </c>
      <c r="M64" s="185"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185"/>
      <c r="O64" s="185"/>
      <c r="P64" s="185"/>
      <c r="Q64" s="185"/>
      <c r="R64" s="185"/>
      <c r="S64" s="185"/>
      <c r="T64" s="185"/>
    </row>
    <row r="65" spans="1:25" ht="26.25" customHeight="1" x14ac:dyDescent="0.15">
      <c r="A65" s="7"/>
      <c r="B65" s="323"/>
      <c r="C65" s="324"/>
      <c r="D65" s="324"/>
      <c r="E65" s="324"/>
      <c r="F65" s="324"/>
      <c r="G65" s="324"/>
      <c r="H65" s="324"/>
      <c r="I65" s="324"/>
      <c r="J65" s="324"/>
      <c r="K65" s="324"/>
      <c r="L65" s="47"/>
      <c r="M65" s="185"/>
      <c r="N65" s="185"/>
      <c r="O65" s="185"/>
      <c r="P65" s="185"/>
      <c r="Q65" s="185"/>
      <c r="R65" s="185"/>
      <c r="S65" s="185"/>
      <c r="T65" s="185"/>
      <c r="U65" s="16"/>
      <c r="V65" s="16"/>
      <c r="W65" s="16"/>
      <c r="X65" s="16"/>
      <c r="Y65" s="16"/>
    </row>
    <row r="66" spans="1:25" ht="26.1" customHeight="1" x14ac:dyDescent="0.15">
      <c r="B66" s="213" t="s">
        <v>7</v>
      </c>
      <c r="C66" s="332"/>
      <c r="D66" s="332"/>
      <c r="E66" s="332"/>
      <c r="F66" s="332"/>
      <c r="G66" s="332"/>
      <c r="H66" s="332"/>
      <c r="I66" s="332"/>
      <c r="J66" s="332"/>
      <c r="K66" s="333"/>
      <c r="L66" s="46"/>
      <c r="M66" s="13"/>
      <c r="N66" s="13"/>
      <c r="O66" s="13"/>
      <c r="P66" s="13"/>
      <c r="Q66" s="13"/>
      <c r="R66" s="13"/>
      <c r="S66" s="13"/>
      <c r="T66" s="16"/>
      <c r="U66" s="16"/>
      <c r="V66" s="16"/>
      <c r="W66" s="16"/>
      <c r="X66" s="16"/>
      <c r="Y66" s="16"/>
    </row>
    <row r="67" spans="1:25" ht="91.5" customHeight="1" x14ac:dyDescent="0.15">
      <c r="B67" s="259" t="s">
        <v>232</v>
      </c>
      <c r="C67" s="259"/>
      <c r="D67" s="334" t="s">
        <v>222</v>
      </c>
      <c r="E67" s="335"/>
      <c r="F67" s="233"/>
      <c r="G67" s="271"/>
      <c r="H67" s="271"/>
      <c r="I67" s="271"/>
      <c r="J67" s="271"/>
      <c r="K67" s="272"/>
      <c r="L67" s="64" t="str">
        <f>IF(M67="","","&lt;--")</f>
        <v>&lt;--</v>
      </c>
      <c r="M67" s="154" t="str">
        <f>IF(nKenShu=2,comtDataRiyousha0,IF(nKenShu=3, comtDataRiyousha1,IF(nKenShu=4, comtDataRiyousha2,IF(nKenShu=1, comtDataRiyousha3,IF(nKenShu=5, comtDataRiyousha4,"")))))</f>
        <v>実際に利用する受託者（データを受け取るだけの受託者を含む）を記入してください。</v>
      </c>
      <c r="N67" s="106"/>
      <c r="O67" s="106"/>
      <c r="P67" s="106"/>
      <c r="Q67" s="106"/>
      <c r="R67" s="106"/>
      <c r="S67" s="106"/>
      <c r="T67" s="106"/>
      <c r="U67" s="59"/>
      <c r="V67" s="18"/>
    </row>
    <row r="68" spans="1:25" ht="39.4" customHeight="1" x14ac:dyDescent="0.15">
      <c r="B68" s="259"/>
      <c r="C68" s="259"/>
      <c r="D68" s="334" t="s">
        <v>34</v>
      </c>
      <c r="E68" s="335"/>
      <c r="F68" s="233"/>
      <c r="G68" s="271"/>
      <c r="H68" s="271"/>
      <c r="I68" s="271"/>
      <c r="J68" s="271"/>
      <c r="K68" s="272"/>
      <c r="L68" s="64" t="str">
        <f>IF(M68="","","&lt;--")</f>
        <v>&lt;--</v>
      </c>
      <c r="M68" s="154" t="str">
        <f>IF(nKenShu=2,comtDataRiyoudata0,IF(nKenShu=3, comtDataRiyoudata1,IF(nKenShu=4, comtDataRiyoudata2,IF(nKenShu=1, "",IF(nKenShu=5, comtDataRiyoudata4,"")))))</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154"/>
      <c r="O68" s="154"/>
      <c r="P68" s="154"/>
      <c r="Q68" s="154"/>
      <c r="R68" s="154"/>
      <c r="S68" s="154"/>
      <c r="T68" s="154"/>
      <c r="U68" s="59"/>
      <c r="V68" s="18"/>
    </row>
    <row r="69" spans="1:25" ht="27" customHeight="1" x14ac:dyDescent="0.15">
      <c r="B69" s="336" t="s">
        <v>12</v>
      </c>
      <c r="C69" s="337"/>
      <c r="D69" s="337"/>
      <c r="E69" s="337"/>
      <c r="F69" s="337"/>
      <c r="G69" s="337"/>
      <c r="H69" s="337"/>
      <c r="I69" s="337"/>
      <c r="J69" s="337"/>
      <c r="K69" s="338"/>
      <c r="L69" s="41"/>
      <c r="M69" s="154"/>
      <c r="N69" s="154"/>
      <c r="O69" s="154"/>
      <c r="P69" s="154"/>
      <c r="Q69" s="154"/>
      <c r="R69" s="154"/>
      <c r="S69" s="154"/>
      <c r="T69" s="154"/>
    </row>
    <row r="70" spans="1:25" ht="108" customHeight="1" x14ac:dyDescent="0.15">
      <c r="B70" s="244" t="s">
        <v>230</v>
      </c>
      <c r="C70" s="348"/>
      <c r="D70" s="350" t="s">
        <v>87</v>
      </c>
      <c r="E70" s="351"/>
      <c r="F70" s="351"/>
      <c r="G70" s="351"/>
      <c r="H70" s="351"/>
      <c r="I70" s="351"/>
      <c r="J70" s="352"/>
      <c r="K70" s="20" t="s">
        <v>229</v>
      </c>
      <c r="L70" s="62" t="s">
        <v>9</v>
      </c>
      <c r="M70" s="353" t="s">
        <v>223</v>
      </c>
      <c r="N70" s="353"/>
      <c r="O70" s="353"/>
      <c r="P70" s="353"/>
      <c r="Q70" s="353"/>
      <c r="R70" s="353"/>
      <c r="S70" s="353"/>
      <c r="T70" s="353"/>
      <c r="U70" s="18"/>
      <c r="V70" s="18"/>
    </row>
    <row r="71" spans="1:25" ht="69" customHeight="1" x14ac:dyDescent="0.15">
      <c r="B71" s="349"/>
      <c r="C71" s="348"/>
      <c r="D71" s="354" t="s">
        <v>52</v>
      </c>
      <c r="E71" s="355"/>
      <c r="F71" s="355"/>
      <c r="G71" s="355"/>
      <c r="H71" s="355"/>
      <c r="I71" s="355"/>
      <c r="J71" s="356"/>
      <c r="K71" s="20" t="s">
        <v>229</v>
      </c>
      <c r="L71" s="62" t="s">
        <v>9</v>
      </c>
      <c r="M71" s="353" t="s">
        <v>224</v>
      </c>
      <c r="N71" s="353"/>
      <c r="O71" s="353"/>
      <c r="P71" s="353"/>
      <c r="Q71" s="353"/>
      <c r="R71" s="353"/>
      <c r="S71" s="353"/>
      <c r="T71" s="353"/>
    </row>
    <row r="72" spans="1:25" ht="41.65" customHeight="1" x14ac:dyDescent="0.15">
      <c r="B72" s="349"/>
      <c r="C72" s="348"/>
      <c r="D72" s="290" t="s">
        <v>51</v>
      </c>
      <c r="E72" s="354"/>
      <c r="F72" s="354"/>
      <c r="G72" s="354"/>
      <c r="H72" s="354"/>
      <c r="I72" s="354"/>
      <c r="J72" s="357"/>
      <c r="K72" s="20" t="s">
        <v>229</v>
      </c>
      <c r="L72" s="62"/>
      <c r="M72" s="57"/>
      <c r="N72" s="57"/>
      <c r="O72" s="55"/>
      <c r="P72" s="55"/>
      <c r="Q72" s="55"/>
      <c r="R72" s="55"/>
      <c r="S72" s="55"/>
      <c r="T72" s="55"/>
    </row>
    <row r="73" spans="1:25" ht="27.75" customHeight="1" x14ac:dyDescent="0.15">
      <c r="B73" s="339"/>
      <c r="C73" s="340"/>
      <c r="D73" s="340"/>
      <c r="E73" s="340"/>
      <c r="F73" s="340"/>
      <c r="G73" s="340"/>
      <c r="H73" s="340"/>
      <c r="I73" s="340"/>
      <c r="J73" s="340"/>
      <c r="K73" s="340"/>
      <c r="L73" s="44"/>
    </row>
    <row r="74" spans="1:25" ht="26.1" customHeight="1" x14ac:dyDescent="0.15">
      <c r="B74" s="341" t="s">
        <v>81</v>
      </c>
      <c r="C74" s="342"/>
      <c r="D74" s="342"/>
      <c r="E74" s="342"/>
      <c r="F74" s="342"/>
      <c r="G74" s="342"/>
      <c r="H74" s="342"/>
      <c r="I74" s="342"/>
      <c r="J74" s="342"/>
      <c r="K74" s="343"/>
      <c r="L74" s="45"/>
      <c r="M74" s="55"/>
      <c r="N74" s="55"/>
      <c r="O74" s="55"/>
      <c r="P74" s="55"/>
      <c r="Q74" s="55"/>
      <c r="R74" s="55"/>
      <c r="S74" s="55"/>
      <c r="T74" s="55"/>
    </row>
    <row r="75" spans="1:25" ht="26.1" customHeight="1" x14ac:dyDescent="0.15">
      <c r="B75" s="344" t="s">
        <v>82</v>
      </c>
      <c r="C75" s="345"/>
      <c r="D75" s="345"/>
      <c r="E75" s="345"/>
      <c r="F75" s="345"/>
      <c r="G75" s="345"/>
      <c r="H75" s="345"/>
      <c r="I75" s="345"/>
      <c r="J75" s="345"/>
      <c r="K75" s="346"/>
      <c r="L75" s="45"/>
      <c r="M75" s="55"/>
      <c r="N75" s="55"/>
      <c r="O75" s="55"/>
      <c r="P75" s="55"/>
      <c r="Q75" s="55"/>
      <c r="R75" s="55"/>
      <c r="S75" s="55"/>
      <c r="T75" s="55"/>
    </row>
    <row r="76" spans="1:25" ht="111" customHeight="1" x14ac:dyDescent="0.15">
      <c r="B76" s="259" t="s">
        <v>231</v>
      </c>
      <c r="C76" s="259"/>
      <c r="D76" s="347" t="s">
        <v>98</v>
      </c>
      <c r="E76" s="347"/>
      <c r="F76" s="347"/>
      <c r="G76" s="347"/>
      <c r="H76" s="347"/>
      <c r="I76" s="347"/>
      <c r="J76" s="347"/>
      <c r="K76" s="20" t="s">
        <v>233</v>
      </c>
      <c r="L76" s="62"/>
      <c r="M76" s="55"/>
      <c r="N76" s="55"/>
      <c r="O76" s="55"/>
      <c r="P76" s="55"/>
      <c r="Q76" s="55"/>
      <c r="R76" s="55"/>
      <c r="S76" s="55"/>
      <c r="T76" s="55"/>
    </row>
    <row r="77" spans="1:25" ht="26.1" customHeight="1" x14ac:dyDescent="0.15">
      <c r="B77" s="344" t="s">
        <v>83</v>
      </c>
      <c r="C77" s="345"/>
      <c r="D77" s="345"/>
      <c r="E77" s="345"/>
      <c r="F77" s="345"/>
      <c r="G77" s="345"/>
      <c r="H77" s="345"/>
      <c r="I77" s="345"/>
      <c r="J77" s="345"/>
      <c r="K77" s="346"/>
      <c r="L77" s="45"/>
      <c r="M77" s="55"/>
      <c r="N77" s="55"/>
      <c r="O77" s="55"/>
      <c r="P77" s="55"/>
      <c r="Q77" s="55"/>
      <c r="R77" s="55"/>
      <c r="S77" s="55"/>
      <c r="T77" s="55"/>
    </row>
    <row r="78" spans="1:25" ht="172.5" customHeight="1" x14ac:dyDescent="0.15">
      <c r="B78" s="259" t="s">
        <v>231</v>
      </c>
      <c r="C78" s="259"/>
      <c r="D78" s="347" t="s">
        <v>123</v>
      </c>
      <c r="E78" s="347"/>
      <c r="F78" s="347"/>
      <c r="G78" s="347"/>
      <c r="H78" s="347"/>
      <c r="I78" s="347"/>
      <c r="J78" s="347"/>
      <c r="K78" s="24" t="s">
        <v>229</v>
      </c>
      <c r="L78" s="62" t="s">
        <v>9</v>
      </c>
      <c r="M78" s="207" t="s">
        <v>120</v>
      </c>
      <c r="N78" s="207"/>
      <c r="O78" s="207"/>
      <c r="P78" s="207"/>
      <c r="Q78" s="207"/>
      <c r="R78" s="207"/>
      <c r="S78" s="207"/>
      <c r="T78" s="207"/>
    </row>
    <row r="79" spans="1:25" ht="61.5" customHeight="1" x14ac:dyDescent="0.15">
      <c r="B79" s="363" t="str">
        <f>IF(LEFT(K78,1)="選","",IF(OR(LEFT(K78,1)="３",LEFT(K78,1)="４",LEFT(K78,1)="×"),"選択してください","選択は不要です"))</f>
        <v/>
      </c>
      <c r="C79" s="363"/>
      <c r="D79" s="364" t="s">
        <v>93</v>
      </c>
      <c r="E79" s="364"/>
      <c r="F79" s="364"/>
      <c r="G79" s="364"/>
      <c r="H79" s="364"/>
      <c r="I79" s="364"/>
      <c r="J79" s="364"/>
      <c r="K79" s="24" t="s">
        <v>233</v>
      </c>
      <c r="L79" s="62"/>
      <c r="M79" s="55"/>
      <c r="N79" s="55"/>
      <c r="O79" s="55"/>
      <c r="P79" s="55"/>
      <c r="Q79" s="55"/>
      <c r="R79" s="55"/>
      <c r="S79" s="55"/>
      <c r="T79" s="55"/>
    </row>
    <row r="80" spans="1:25" ht="113.65" customHeight="1" x14ac:dyDescent="0.15">
      <c r="B80" s="259" t="str">
        <f>IF(LEFT(K78,1)="選","",IF(LEFT(K78,1)="１","選択は不要です","選択してください"))</f>
        <v/>
      </c>
      <c r="C80" s="259"/>
      <c r="D80" s="364" t="s">
        <v>79</v>
      </c>
      <c r="E80" s="365"/>
      <c r="F80" s="365"/>
      <c r="G80" s="365"/>
      <c r="H80" s="365"/>
      <c r="I80" s="365"/>
      <c r="J80" s="365"/>
      <c r="K80" s="24" t="s">
        <v>229</v>
      </c>
      <c r="L80" s="62"/>
      <c r="M80" s="55"/>
      <c r="N80" s="55"/>
      <c r="O80" s="55"/>
      <c r="P80" s="55"/>
      <c r="Q80" s="55"/>
      <c r="R80" s="55"/>
      <c r="S80" s="55"/>
      <c r="T80" s="55"/>
    </row>
    <row r="81" spans="2:25" ht="50.1" customHeight="1" x14ac:dyDescent="0.15">
      <c r="B81" s="259" t="str">
        <f>IF(LEFT(K78,1)="選","",IF(LEFT(K78,1)="１","記載は不要です",IF(LEFT(K80,1)="１","委託先のみ
記載してください","記載して下さい")))</f>
        <v/>
      </c>
      <c r="C81" s="259"/>
      <c r="D81" s="358" t="s">
        <v>80</v>
      </c>
      <c r="E81" s="359"/>
      <c r="F81" s="247"/>
      <c r="G81" s="360"/>
      <c r="H81" s="360"/>
      <c r="I81" s="360"/>
      <c r="J81" s="360"/>
      <c r="K81" s="361"/>
      <c r="L81" s="62"/>
      <c r="M81" s="55"/>
      <c r="N81" s="55"/>
      <c r="O81" s="55"/>
      <c r="P81" s="55"/>
      <c r="Q81" s="55"/>
      <c r="R81" s="55"/>
      <c r="S81" s="55"/>
      <c r="T81" s="55"/>
    </row>
    <row r="82" spans="2:25" ht="26.1" customHeight="1" x14ac:dyDescent="0.15">
      <c r="B82" s="344" t="s">
        <v>84</v>
      </c>
      <c r="C82" s="345"/>
      <c r="D82" s="345"/>
      <c r="E82" s="345"/>
      <c r="F82" s="345"/>
      <c r="G82" s="345"/>
      <c r="H82" s="345"/>
      <c r="I82" s="345"/>
      <c r="J82" s="345"/>
      <c r="K82" s="346"/>
      <c r="L82" s="45"/>
      <c r="M82" s="55"/>
      <c r="N82" s="55"/>
      <c r="O82" s="55"/>
      <c r="P82" s="55"/>
      <c r="Q82" s="55"/>
      <c r="R82" s="55"/>
      <c r="S82" s="55"/>
      <c r="T82" s="55"/>
    </row>
    <row r="83" spans="2:25" ht="183" customHeight="1" x14ac:dyDescent="0.15">
      <c r="B83" s="259" t="s">
        <v>231</v>
      </c>
      <c r="C83" s="259"/>
      <c r="D83" s="362" t="s">
        <v>124</v>
      </c>
      <c r="E83" s="362"/>
      <c r="F83" s="362"/>
      <c r="G83" s="362"/>
      <c r="H83" s="362"/>
      <c r="I83" s="362"/>
      <c r="J83" s="362"/>
      <c r="K83" s="50" t="s">
        <v>229</v>
      </c>
      <c r="L83" s="62" t="str">
        <f>IF(M83="","","&lt;--")</f>
        <v>&lt;--</v>
      </c>
      <c r="M83" s="376" t="str">
        <f>IF(nKenShu=1,comtDaisanTeikyo0,IF(nKenShu=2, comtDaisanTeikyo1,IF(nKenShu=3, comtDaisanTeikyo2,IF(nKenShu=4, comtDaisanTeikyo3,""))))</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376"/>
      <c r="O83" s="376"/>
      <c r="P83" s="376"/>
      <c r="Q83" s="376"/>
      <c r="R83" s="376"/>
      <c r="S83" s="376"/>
      <c r="T83" s="376"/>
    </row>
    <row r="84" spans="2:25" ht="225.4" customHeight="1" x14ac:dyDescent="0.15">
      <c r="B84" s="377" t="str">
        <f>IF(LEFT(K83,1)="選","",IF(LEFT(K83,1)="⑥","記載・選択は不要です","第三者に対するデータの提供・公開に関する項目。
記載・選択してください"))</f>
        <v/>
      </c>
      <c r="C84" s="377"/>
      <c r="D84" s="364" t="s">
        <v>125</v>
      </c>
      <c r="E84" s="365"/>
      <c r="F84" s="378"/>
      <c r="G84" s="379"/>
      <c r="H84" s="379"/>
      <c r="I84" s="379"/>
      <c r="J84" s="379"/>
      <c r="K84" s="380"/>
      <c r="L84" s="64" t="str">
        <f>IF(M84="","","&lt;--")</f>
        <v/>
      </c>
      <c r="M84" s="207" t="str">
        <f>IF(OR(LEFT(B84,1)="記",B84=""),"",comtDataTeikyoKokai0)</f>
        <v/>
      </c>
      <c r="N84" s="207"/>
      <c r="O84" s="207"/>
      <c r="P84" s="207"/>
      <c r="Q84" s="207"/>
      <c r="R84" s="207"/>
      <c r="S84" s="207"/>
      <c r="T84" s="207"/>
    </row>
    <row r="85" spans="2:25" ht="76.150000000000006" customHeight="1" x14ac:dyDescent="0.15">
      <c r="B85" s="377"/>
      <c r="C85" s="377"/>
      <c r="D85" s="350" t="s">
        <v>91</v>
      </c>
      <c r="E85" s="351"/>
      <c r="F85" s="351"/>
      <c r="G85" s="351"/>
      <c r="H85" s="351"/>
      <c r="I85" s="351"/>
      <c r="J85" s="352"/>
      <c r="K85" s="24" t="s">
        <v>233</v>
      </c>
      <c r="L85" s="64" t="str">
        <f>IF(M85="","","&lt;--")</f>
        <v/>
      </c>
      <c r="M85" s="207" t="str">
        <f>IF(OR(LEFT(B84,1)="記",B84=""),"",comtDataTeikyoKokai2)</f>
        <v/>
      </c>
      <c r="N85" s="207"/>
      <c r="O85" s="207"/>
      <c r="P85" s="207"/>
      <c r="Q85" s="207"/>
      <c r="R85" s="207"/>
      <c r="S85" s="207"/>
      <c r="T85" s="207"/>
    </row>
    <row r="86" spans="2:25" ht="59.1" customHeight="1" x14ac:dyDescent="0.15">
      <c r="B86" s="377"/>
      <c r="C86" s="377"/>
      <c r="D86" s="293" t="s">
        <v>92</v>
      </c>
      <c r="E86" s="381"/>
      <c r="F86" s="381"/>
      <c r="G86" s="381"/>
      <c r="H86" s="381"/>
      <c r="I86" s="381"/>
      <c r="J86" s="382"/>
      <c r="K86" s="50" t="s">
        <v>229</v>
      </c>
      <c r="L86" s="45"/>
      <c r="M86" s="25"/>
      <c r="N86" s="25"/>
      <c r="O86" s="25"/>
      <c r="P86" s="25"/>
      <c r="Q86" s="25"/>
      <c r="R86" s="25"/>
      <c r="S86" s="25"/>
      <c r="T86" s="25"/>
    </row>
    <row r="87" spans="2:25" ht="50.25" customHeight="1" x14ac:dyDescent="0.15">
      <c r="B87" s="377"/>
      <c r="C87" s="377"/>
      <c r="D87" s="313" t="s">
        <v>135</v>
      </c>
      <c r="E87" s="252"/>
      <c r="F87" s="366"/>
      <c r="G87" s="367"/>
      <c r="H87" s="367"/>
      <c r="I87" s="367"/>
      <c r="J87" s="367"/>
      <c r="K87" s="368"/>
      <c r="L87" s="64" t="str">
        <f>IF(M87="","","&lt;--")</f>
        <v/>
      </c>
      <c r="M87" s="154" t="str">
        <f>IF(OR(LEFT(B84,1)="記",B84=""),"",comtDataTeikyoKokai1)</f>
        <v/>
      </c>
      <c r="N87" s="154"/>
      <c r="O87" s="154"/>
      <c r="P87" s="154"/>
      <c r="Q87" s="154"/>
      <c r="R87" s="154"/>
      <c r="S87" s="154"/>
      <c r="T87" s="154"/>
    </row>
    <row r="88" spans="2:25" ht="39.75" customHeight="1" x14ac:dyDescent="0.15">
      <c r="B88" s="377"/>
      <c r="C88" s="377"/>
      <c r="D88" s="313" t="s">
        <v>36</v>
      </c>
      <c r="E88" s="252"/>
      <c r="F88" s="366"/>
      <c r="G88" s="367"/>
      <c r="H88" s="367"/>
      <c r="I88" s="367"/>
      <c r="J88" s="367"/>
      <c r="K88" s="368"/>
      <c r="L88" s="45"/>
      <c r="M88" s="25"/>
      <c r="N88" s="25"/>
      <c r="O88" s="25"/>
      <c r="P88" s="25"/>
      <c r="Q88" s="25"/>
      <c r="R88" s="25"/>
      <c r="S88" s="25"/>
      <c r="T88" s="25"/>
    </row>
    <row r="89" spans="2:25" ht="27.75" customHeight="1" x14ac:dyDescent="0.15">
      <c r="B89" s="377"/>
      <c r="C89" s="377"/>
      <c r="D89" s="369" t="s">
        <v>37</v>
      </c>
      <c r="E89" s="370"/>
      <c r="F89" s="370"/>
      <c r="G89" s="370"/>
      <c r="H89" s="370"/>
      <c r="I89" s="370"/>
      <c r="J89" s="371"/>
      <c r="K89" s="26" t="s">
        <v>229</v>
      </c>
      <c r="L89" s="62"/>
      <c r="M89" s="25"/>
      <c r="N89" s="25"/>
      <c r="O89" s="25"/>
      <c r="P89" s="25"/>
      <c r="Q89" s="25"/>
      <c r="R89" s="25"/>
      <c r="S89" s="25"/>
      <c r="T89" s="25"/>
      <c r="U89" s="57"/>
    </row>
    <row r="90" spans="2:25" ht="50.25" customHeight="1" x14ac:dyDescent="0.15">
      <c r="B90" s="377"/>
      <c r="C90" s="377"/>
      <c r="D90" s="372" t="s">
        <v>38</v>
      </c>
      <c r="E90" s="373"/>
      <c r="F90" s="373"/>
      <c r="G90" s="373"/>
      <c r="H90" s="373"/>
      <c r="I90" s="373"/>
      <c r="J90" s="374"/>
      <c r="K90" s="26" t="s">
        <v>229</v>
      </c>
      <c r="L90" s="44"/>
      <c r="M90" s="25"/>
      <c r="N90" s="25"/>
      <c r="O90" s="25"/>
      <c r="P90" s="25"/>
      <c r="Q90" s="25"/>
      <c r="R90" s="25"/>
      <c r="S90" s="25"/>
      <c r="T90" s="25"/>
    </row>
    <row r="91" spans="2:25" ht="26.1" customHeight="1" x14ac:dyDescent="0.15">
      <c r="B91" s="375" t="s">
        <v>85</v>
      </c>
      <c r="C91" s="375"/>
      <c r="D91" s="375"/>
      <c r="E91" s="375"/>
      <c r="F91" s="375"/>
      <c r="G91" s="375"/>
      <c r="H91" s="375"/>
      <c r="I91" s="375"/>
      <c r="J91" s="375"/>
      <c r="K91" s="375"/>
      <c r="L91" s="45"/>
      <c r="M91" s="55"/>
      <c r="N91" s="55"/>
      <c r="O91" s="55"/>
      <c r="P91" s="55"/>
      <c r="Q91" s="55"/>
      <c r="R91" s="55"/>
      <c r="S91" s="55"/>
      <c r="T91" s="55"/>
    </row>
    <row r="92" spans="2:25" ht="28.5" customHeight="1" x14ac:dyDescent="0.15">
      <c r="B92" s="377" t="s">
        <v>231</v>
      </c>
      <c r="C92" s="377"/>
      <c r="D92" s="362" t="s">
        <v>35</v>
      </c>
      <c r="E92" s="388"/>
      <c r="F92" s="388"/>
      <c r="G92" s="388"/>
      <c r="H92" s="388"/>
      <c r="I92" s="388"/>
      <c r="J92" s="388"/>
      <c r="K92" s="26" t="s">
        <v>229</v>
      </c>
      <c r="L92" s="44"/>
    </row>
    <row r="93" spans="2:25" ht="27.75" customHeight="1" x14ac:dyDescent="0.15">
      <c r="B93" s="56"/>
      <c r="C93" s="56"/>
      <c r="D93" s="56"/>
      <c r="E93" s="56"/>
      <c r="F93" s="56"/>
      <c r="G93" s="56"/>
      <c r="H93" s="56"/>
      <c r="I93" s="56"/>
      <c r="J93" s="56"/>
      <c r="K93" s="27"/>
      <c r="L93" s="44"/>
      <c r="M93" s="25"/>
      <c r="N93" s="25"/>
      <c r="O93" s="59"/>
      <c r="P93" s="59"/>
      <c r="Q93" s="59"/>
      <c r="R93" s="59"/>
      <c r="S93" s="59"/>
      <c r="T93" s="59"/>
    </row>
    <row r="94" spans="2:25" ht="26.1" customHeight="1" x14ac:dyDescent="0.15">
      <c r="B94" s="213" t="s">
        <v>4</v>
      </c>
      <c r="C94" s="332"/>
      <c r="D94" s="332"/>
      <c r="E94" s="332"/>
      <c r="F94" s="332"/>
      <c r="G94" s="332"/>
      <c r="H94" s="332"/>
      <c r="I94" s="332"/>
      <c r="J94" s="332"/>
      <c r="K94" s="333"/>
      <c r="L94" s="62"/>
      <c r="M94" s="207" t="s">
        <v>225</v>
      </c>
      <c r="N94" s="207"/>
      <c r="O94" s="207"/>
      <c r="P94" s="207"/>
      <c r="Q94" s="207"/>
      <c r="R94" s="207"/>
      <c r="S94" s="389"/>
      <c r="T94" s="389"/>
      <c r="U94" s="16"/>
      <c r="V94" s="16"/>
      <c r="W94" s="16"/>
      <c r="X94" s="16"/>
      <c r="Y94" s="16"/>
    </row>
    <row r="95" spans="2:25" ht="34.15" customHeight="1" x14ac:dyDescent="0.15">
      <c r="B95" s="383" t="s">
        <v>71</v>
      </c>
      <c r="C95" s="383"/>
      <c r="D95" s="383"/>
      <c r="E95" s="383"/>
      <c r="F95" s="383"/>
      <c r="G95" s="383"/>
      <c r="H95" s="383"/>
      <c r="I95" s="383"/>
      <c r="J95" s="383"/>
      <c r="K95" s="26" t="s">
        <v>229</v>
      </c>
      <c r="L95" s="62" t="s">
        <v>8</v>
      </c>
      <c r="M95" s="389"/>
      <c r="N95" s="389"/>
      <c r="O95" s="389"/>
      <c r="P95" s="389"/>
      <c r="Q95" s="389"/>
      <c r="R95" s="389"/>
      <c r="S95" s="389"/>
      <c r="T95" s="389"/>
    </row>
    <row r="96" spans="2:25" ht="34.15" customHeight="1" x14ac:dyDescent="0.15">
      <c r="B96" s="284" t="s">
        <v>42</v>
      </c>
      <c r="C96" s="390"/>
      <c r="D96" s="391"/>
      <c r="E96" s="392"/>
      <c r="F96" s="393"/>
      <c r="G96" s="28" t="s">
        <v>5</v>
      </c>
      <c r="H96" s="392"/>
      <c r="I96" s="393"/>
      <c r="J96" s="394" t="s">
        <v>6</v>
      </c>
      <c r="K96" s="395"/>
      <c r="L96" s="64" t="str">
        <f>IF(M96="","","&lt;--")</f>
        <v>&lt;--</v>
      </c>
      <c r="M96" s="121" t="str">
        <f>IF(nKenShu=2,comtRiyouKikan0,IF(nKenShu=5,"",comtRiyouKikan1))</f>
        <v>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v>
      </c>
      <c r="N96" s="121"/>
      <c r="O96" s="121"/>
      <c r="P96" s="121"/>
      <c r="Q96" s="121"/>
      <c r="R96" s="121"/>
      <c r="S96" s="121"/>
      <c r="T96" s="121"/>
    </row>
    <row r="97" spans="1:25" ht="34.15" customHeight="1" x14ac:dyDescent="0.15">
      <c r="B97" s="383" t="s">
        <v>72</v>
      </c>
      <c r="C97" s="383"/>
      <c r="D97" s="383"/>
      <c r="E97" s="383"/>
      <c r="F97" s="383"/>
      <c r="G97" s="383"/>
      <c r="H97" s="383"/>
      <c r="I97" s="383"/>
      <c r="J97" s="383"/>
      <c r="K97" s="26" t="s">
        <v>233</v>
      </c>
      <c r="L97" s="45"/>
      <c r="M97" s="121"/>
      <c r="N97" s="121"/>
      <c r="O97" s="121"/>
      <c r="P97" s="121"/>
      <c r="Q97" s="121"/>
      <c r="R97" s="121"/>
      <c r="S97" s="121"/>
      <c r="T97" s="121"/>
    </row>
    <row r="98" spans="1:25" ht="34.15" customHeight="1" x14ac:dyDescent="0.15">
      <c r="B98" s="384" t="s">
        <v>39</v>
      </c>
      <c r="C98" s="385"/>
      <c r="D98" s="386"/>
      <c r="E98" s="186"/>
      <c r="F98" s="187"/>
      <c r="G98" s="187"/>
      <c r="H98" s="187"/>
      <c r="I98" s="187"/>
      <c r="J98" s="187"/>
      <c r="K98" s="188"/>
      <c r="L98" s="44"/>
      <c r="M98" s="121"/>
      <c r="N98" s="121"/>
      <c r="O98" s="121"/>
      <c r="P98" s="121"/>
      <c r="Q98" s="121"/>
      <c r="R98" s="121"/>
      <c r="S98" s="121"/>
      <c r="T98" s="121"/>
    </row>
    <row r="99" spans="1:25" ht="27" customHeight="1" x14ac:dyDescent="0.15">
      <c r="A99" s="7"/>
      <c r="B99" s="58"/>
      <c r="C99" s="58"/>
      <c r="D99" s="58"/>
      <c r="E99" s="58"/>
      <c r="F99" s="58"/>
      <c r="G99" s="58"/>
      <c r="H99" s="58"/>
      <c r="I99" s="58"/>
      <c r="J99" s="58"/>
      <c r="K99" s="29"/>
      <c r="L99" s="48"/>
      <c r="M99" s="30"/>
      <c r="N99" s="30"/>
      <c r="O99" s="30"/>
      <c r="P99" s="30"/>
      <c r="Q99" s="30"/>
      <c r="R99" s="30"/>
      <c r="S99" s="13"/>
      <c r="T99" s="16"/>
      <c r="U99" s="16"/>
      <c r="V99" s="16"/>
      <c r="W99" s="16"/>
      <c r="X99" s="16"/>
      <c r="Y99" s="16"/>
    </row>
    <row r="100" spans="1:25" ht="26.65" customHeight="1" x14ac:dyDescent="0.15">
      <c r="A100" s="31"/>
      <c r="B100" s="213" t="s">
        <v>86</v>
      </c>
      <c r="C100" s="332"/>
      <c r="D100" s="332"/>
      <c r="E100" s="332"/>
      <c r="F100" s="332"/>
      <c r="G100" s="332"/>
      <c r="H100" s="332"/>
      <c r="I100" s="332"/>
      <c r="J100" s="332"/>
      <c r="K100" s="333"/>
      <c r="L100" s="45"/>
    </row>
    <row r="101" spans="1:25" ht="75" customHeight="1" x14ac:dyDescent="0.15">
      <c r="A101" s="31"/>
      <c r="B101" s="387" t="s">
        <v>97</v>
      </c>
      <c r="C101" s="387"/>
      <c r="D101" s="387"/>
      <c r="E101" s="387"/>
      <c r="F101" s="387"/>
      <c r="G101" s="387"/>
      <c r="H101" s="387"/>
      <c r="I101" s="387"/>
      <c r="J101" s="387"/>
      <c r="K101" s="26" t="s">
        <v>229</v>
      </c>
      <c r="L101" s="64" t="str">
        <f>IF(M101="","","&lt;--")</f>
        <v>&lt;--</v>
      </c>
      <c r="M101" s="207" t="str">
        <f>IF(nYoushiki=1,IF(nKenShu=2,"人を対象とする研究を行う場合は、人を対象とする研究のチェックリスト（別様式）の提出も必須です。",""),"")</f>
        <v>人を対象とする研究を行う場合は、人を対象とする研究のチェックリスト（別様式）の提出も必須です。</v>
      </c>
      <c r="N101" s="207"/>
      <c r="O101" s="207"/>
      <c r="P101" s="207"/>
      <c r="Q101" s="207"/>
      <c r="R101" s="207"/>
      <c r="S101" s="207"/>
      <c r="T101" s="207"/>
    </row>
    <row r="102" spans="1:25" ht="60" customHeight="1" x14ac:dyDescent="0.15">
      <c r="A102" s="31"/>
      <c r="B102" s="244" t="str">
        <f>IF(LEFT(K101,1)="選","",IF(LEFT(K101,1)="１","記載は不要です",IF(LEFT(K101,1)="×","記載は不要です","記載してください")))</f>
        <v/>
      </c>
      <c r="C102" s="245"/>
      <c r="D102" s="32" t="s">
        <v>40</v>
      </c>
      <c r="E102" s="402"/>
      <c r="F102" s="252"/>
      <c r="G102" s="252"/>
      <c r="H102" s="253"/>
      <c r="I102" s="38" t="s">
        <v>41</v>
      </c>
      <c r="J102" s="403"/>
      <c r="K102" s="250"/>
      <c r="L102" s="45"/>
    </row>
    <row r="103" spans="1:25" ht="27" customHeight="1" x14ac:dyDescent="0.15">
      <c r="A103" s="7"/>
      <c r="B103" s="72"/>
      <c r="C103" s="72"/>
      <c r="D103" s="72"/>
      <c r="E103" s="72"/>
      <c r="F103" s="72"/>
      <c r="G103" s="72"/>
      <c r="H103" s="72"/>
      <c r="I103" s="72"/>
      <c r="J103" s="72"/>
      <c r="K103" s="29"/>
      <c r="L103" s="48"/>
      <c r="M103" s="30"/>
      <c r="N103" s="30"/>
      <c r="O103" s="30"/>
      <c r="P103" s="30"/>
      <c r="Q103" s="30"/>
      <c r="R103" s="30"/>
      <c r="S103" s="13"/>
      <c r="T103" s="16"/>
      <c r="U103" s="16"/>
      <c r="V103" s="16"/>
      <c r="W103" s="16"/>
      <c r="X103" s="16"/>
      <c r="Y103" s="16"/>
    </row>
    <row r="104" spans="1:25" ht="26.1" customHeight="1" x14ac:dyDescent="0.15">
      <c r="B104" s="213" t="s">
        <v>17</v>
      </c>
      <c r="C104" s="332"/>
      <c r="D104" s="332"/>
      <c r="E104" s="332"/>
      <c r="F104" s="332"/>
      <c r="G104" s="332"/>
      <c r="H104" s="332"/>
      <c r="I104" s="332"/>
      <c r="J104" s="332"/>
      <c r="K104" s="333"/>
      <c r="L104" s="46"/>
      <c r="M104" s="13"/>
      <c r="N104" s="13"/>
      <c r="O104" s="13"/>
      <c r="P104" s="13"/>
      <c r="Q104" s="13"/>
      <c r="R104" s="13"/>
      <c r="S104" s="13"/>
      <c r="T104" s="16"/>
      <c r="U104" s="16"/>
      <c r="V104" s="16"/>
      <c r="W104" s="16"/>
      <c r="X104" s="16"/>
      <c r="Y104" s="16"/>
    </row>
    <row r="105" spans="1:25" ht="53.65" customHeight="1" x14ac:dyDescent="0.15">
      <c r="B105" s="269" t="s">
        <v>43</v>
      </c>
      <c r="C105" s="269"/>
      <c r="D105" s="269"/>
      <c r="E105" s="269"/>
      <c r="F105" s="269"/>
      <c r="G105" s="269"/>
      <c r="H105" s="269"/>
      <c r="I105" s="269"/>
      <c r="J105" s="269"/>
      <c r="K105" s="26" t="s">
        <v>229</v>
      </c>
      <c r="L105" s="62" t="str">
        <f>IF(M105="","","&lt;--")</f>
        <v>&lt;--</v>
      </c>
      <c r="M105" s="404" t="str">
        <f>IF(nKenShu=1,comtCommitteeCom0,IF(nKenShu=2,IF(nYoushiki=1,comtCommitteeCom1,""),""))</f>
        <v>「１．初回の申請であるため上記リスク評価結果がない」を選択してください。</v>
      </c>
      <c r="N105" s="404"/>
      <c r="O105" s="404"/>
      <c r="P105" s="404"/>
      <c r="Q105" s="404"/>
      <c r="R105" s="404"/>
      <c r="S105" s="404"/>
      <c r="T105" s="404"/>
      <c r="U105" s="59"/>
      <c r="V105" s="18"/>
    </row>
    <row r="106" spans="1:25" ht="212.25" customHeight="1" x14ac:dyDescent="0.15">
      <c r="B106" s="244" t="str">
        <f>IF(LEFT(K105,1)="選","",IF(LEFT(K105,1)="２","記載してください","記載は不要です"))</f>
        <v/>
      </c>
      <c r="C106" s="245"/>
      <c r="D106" s="231" t="s">
        <v>44</v>
      </c>
      <c r="E106" s="246"/>
      <c r="F106" s="396"/>
      <c r="G106" s="397"/>
      <c r="H106" s="397"/>
      <c r="I106" s="397"/>
      <c r="J106" s="397"/>
      <c r="K106" s="398"/>
      <c r="L106" s="64" t="str">
        <f>IF(M106="","","&lt;--")</f>
        <v/>
      </c>
      <c r="M106" s="207" t="str">
        <f>IF(LEFT(K105,1)="選","",IF(LEFT(K105,1)="２",IF(nKenShu=1,comtCommitteeRes0,IF(nKenShu=2,IF(nYoushiki=2,comtCommitteeRes1,""),"")),""))</f>
        <v/>
      </c>
      <c r="N106" s="207"/>
      <c r="O106" s="207"/>
      <c r="P106" s="207"/>
      <c r="Q106" s="207"/>
      <c r="R106" s="207"/>
      <c r="S106" s="207"/>
      <c r="T106" s="207"/>
      <c r="U106" s="59"/>
      <c r="V106" s="18"/>
    </row>
    <row r="107" spans="1:25" ht="27" customHeight="1" x14ac:dyDescent="0.15">
      <c r="A107" s="7"/>
      <c r="B107" s="58"/>
      <c r="C107" s="58"/>
      <c r="D107" s="58"/>
      <c r="E107" s="58"/>
      <c r="F107" s="58"/>
      <c r="G107" s="58"/>
      <c r="H107" s="58"/>
      <c r="I107" s="58"/>
      <c r="J107" s="58"/>
      <c r="K107" s="29"/>
      <c r="L107" s="48"/>
      <c r="M107" s="33"/>
      <c r="N107" s="30"/>
      <c r="O107" s="30"/>
      <c r="P107" s="30"/>
      <c r="Q107" s="30"/>
      <c r="R107" s="30"/>
      <c r="S107" s="13"/>
      <c r="T107" s="16"/>
      <c r="U107" s="16"/>
      <c r="V107" s="16"/>
      <c r="W107" s="16"/>
      <c r="X107" s="16"/>
      <c r="Y107" s="16"/>
    </row>
    <row r="108" spans="1:25" ht="337.5" customHeight="1" x14ac:dyDescent="0.15">
      <c r="A108" s="8"/>
      <c r="B108" s="387" t="s">
        <v>234</v>
      </c>
      <c r="C108" s="387"/>
      <c r="D108" s="399"/>
      <c r="E108" s="400"/>
      <c r="F108" s="401"/>
      <c r="G108" s="401"/>
      <c r="H108" s="401"/>
      <c r="I108" s="401"/>
      <c r="J108" s="401"/>
      <c r="K108" s="401"/>
      <c r="L108" s="62" t="s">
        <v>9</v>
      </c>
      <c r="M108" s="207"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7"/>
      <c r="O108" s="207"/>
      <c r="P108" s="207"/>
      <c r="Q108" s="207"/>
      <c r="R108" s="207"/>
      <c r="S108" s="207"/>
      <c r="T108" s="207"/>
    </row>
    <row r="109" spans="1:25" ht="36" customHeight="1" x14ac:dyDescent="0.15">
      <c r="B109" s="34"/>
      <c r="C109" s="34"/>
      <c r="D109" s="35"/>
      <c r="E109" s="35"/>
      <c r="F109" s="35"/>
      <c r="G109" s="35"/>
    </row>
    <row r="110" spans="1:25" ht="36" customHeight="1" x14ac:dyDescent="0.15">
      <c r="B110" s="34"/>
      <c r="C110" s="34"/>
      <c r="D110" s="35"/>
      <c r="E110" s="35"/>
      <c r="F110" s="35"/>
      <c r="G110" s="35"/>
    </row>
    <row r="111" spans="1:25" s="8" customFormat="1" ht="26.65" hidden="1" customHeight="1" x14ac:dyDescent="0.15">
      <c r="B111" s="417" t="s">
        <v>14</v>
      </c>
      <c r="C111" s="417"/>
      <c r="D111" s="417"/>
      <c r="E111" s="35"/>
      <c r="F111" s="35"/>
      <c r="G111" s="35"/>
      <c r="L111" s="51"/>
    </row>
    <row r="112" spans="1:25" s="8" customFormat="1" ht="46.9" hidden="1" customHeight="1" x14ac:dyDescent="0.15">
      <c r="B112" s="418" t="s">
        <v>164</v>
      </c>
      <c r="C112" s="419"/>
      <c r="D112" s="419"/>
      <c r="E112" s="419"/>
      <c r="F112" s="419"/>
      <c r="G112" s="419"/>
      <c r="H112" s="419"/>
      <c r="I112" s="419"/>
      <c r="J112" s="419"/>
      <c r="K112" s="420"/>
      <c r="L112" s="51"/>
    </row>
    <row r="113" spans="2:12" s="8" customFormat="1" ht="33.75" hidden="1" customHeight="1" x14ac:dyDescent="0.15">
      <c r="B113" s="421" t="s">
        <v>226</v>
      </c>
      <c r="C113" s="421"/>
      <c r="D113" s="421"/>
      <c r="E113" s="421"/>
      <c r="F113" s="421"/>
      <c r="G113" s="421"/>
      <c r="H113" s="421"/>
      <c r="I113" s="421"/>
      <c r="J113" s="421"/>
      <c r="K113" s="421"/>
      <c r="L113" s="51"/>
    </row>
    <row r="114" spans="2:12" s="8" customFormat="1" ht="22.15" hidden="1" customHeight="1" x14ac:dyDescent="0.15">
      <c r="B114" s="422" t="s">
        <v>127</v>
      </c>
      <c r="C114" s="423"/>
      <c r="D114" s="423"/>
      <c r="E114" s="423"/>
      <c r="F114" s="423"/>
      <c r="G114" s="423"/>
      <c r="H114" s="423"/>
      <c r="I114" s="423"/>
      <c r="J114" s="423"/>
      <c r="K114" s="424"/>
      <c r="L114" s="51"/>
    </row>
    <row r="115" spans="2:12" s="8" customFormat="1" ht="22.15" hidden="1" customHeight="1" x14ac:dyDescent="0.15">
      <c r="B115" s="405" t="s">
        <v>134</v>
      </c>
      <c r="C115" s="406"/>
      <c r="D115" s="406"/>
      <c r="E115" s="406"/>
      <c r="F115" s="406"/>
      <c r="G115" s="406"/>
      <c r="H115" s="406"/>
      <c r="I115" s="406"/>
      <c r="J115" s="406"/>
      <c r="K115" s="407"/>
      <c r="L115" s="51"/>
    </row>
    <row r="116" spans="2:12" s="8" customFormat="1" ht="22.15" hidden="1" customHeight="1" x14ac:dyDescent="0.15">
      <c r="B116" s="405" t="s">
        <v>128</v>
      </c>
      <c r="C116" s="406"/>
      <c r="D116" s="406"/>
      <c r="E116" s="406"/>
      <c r="F116" s="406"/>
      <c r="G116" s="406"/>
      <c r="H116" s="406"/>
      <c r="I116" s="406"/>
      <c r="J116" s="406"/>
      <c r="K116" s="407"/>
      <c r="L116" s="51"/>
    </row>
    <row r="117" spans="2:12" s="8" customFormat="1" ht="22.15" hidden="1" customHeight="1" x14ac:dyDescent="0.15">
      <c r="B117" s="405" t="s">
        <v>129</v>
      </c>
      <c r="C117" s="406"/>
      <c r="D117" s="406"/>
      <c r="E117" s="406"/>
      <c r="F117" s="406"/>
      <c r="G117" s="406"/>
      <c r="H117" s="406"/>
      <c r="I117" s="406"/>
      <c r="J117" s="406"/>
      <c r="K117" s="407"/>
      <c r="L117" s="51"/>
    </row>
    <row r="118" spans="2:12" s="8" customFormat="1" ht="22.15" hidden="1" customHeight="1" x14ac:dyDescent="0.15">
      <c r="B118" s="408" t="s">
        <v>19</v>
      </c>
      <c r="C118" s="409"/>
      <c r="D118" s="409"/>
      <c r="E118" s="409"/>
      <c r="F118" s="409"/>
      <c r="G118" s="409"/>
      <c r="H118" s="409"/>
      <c r="I118" s="409"/>
      <c r="J118" s="409"/>
      <c r="K118" s="410"/>
      <c r="L118" s="51"/>
    </row>
    <row r="119" spans="2:12" s="8" customFormat="1" hidden="1" x14ac:dyDescent="0.15">
      <c r="B119" s="36"/>
      <c r="C119" s="36"/>
      <c r="D119" s="36"/>
      <c r="E119" s="36"/>
      <c r="F119" s="36"/>
      <c r="G119" s="36"/>
      <c r="H119" s="52"/>
      <c r="I119" s="52"/>
      <c r="J119" s="52"/>
      <c r="K119" s="52"/>
      <c r="L119" s="51"/>
    </row>
    <row r="120" spans="2:12" s="8" customFormat="1" ht="21" hidden="1" customHeight="1" x14ac:dyDescent="0.15">
      <c r="B120" s="425" t="s">
        <v>136</v>
      </c>
      <c r="C120" s="426"/>
      <c r="D120" s="426"/>
      <c r="E120" s="426"/>
      <c r="F120" s="426"/>
      <c r="G120" s="426"/>
      <c r="H120" s="426"/>
      <c r="I120" s="426"/>
      <c r="J120" s="426"/>
      <c r="K120" s="427"/>
      <c r="L120" s="51"/>
    </row>
    <row r="121" spans="2:12" s="8" customFormat="1" ht="21" hidden="1" customHeight="1" x14ac:dyDescent="0.15">
      <c r="B121" s="428" t="s">
        <v>165</v>
      </c>
      <c r="C121" s="429"/>
      <c r="D121" s="429"/>
      <c r="E121" s="429"/>
      <c r="F121" s="429"/>
      <c r="G121" s="429"/>
      <c r="H121" s="429"/>
      <c r="I121" s="429"/>
      <c r="J121" s="429"/>
      <c r="K121" s="430"/>
      <c r="L121" s="51"/>
    </row>
    <row r="122" spans="2:12" s="8" customFormat="1" ht="21" hidden="1" customHeight="1" x14ac:dyDescent="0.15">
      <c r="B122" s="431" t="s">
        <v>166</v>
      </c>
      <c r="C122" s="432"/>
      <c r="D122" s="432"/>
      <c r="E122" s="432"/>
      <c r="F122" s="432"/>
      <c r="G122" s="432"/>
      <c r="H122" s="432"/>
      <c r="I122" s="432"/>
      <c r="J122" s="432"/>
      <c r="K122" s="433"/>
      <c r="L122" s="51"/>
    </row>
    <row r="123" spans="2:12" s="8" customFormat="1" ht="79.5" hidden="1" customHeight="1" x14ac:dyDescent="0.15">
      <c r="B123" s="411" t="s">
        <v>167</v>
      </c>
      <c r="C123" s="412"/>
      <c r="D123" s="412"/>
      <c r="E123" s="412"/>
      <c r="F123" s="412"/>
      <c r="G123" s="412"/>
      <c r="H123" s="412"/>
      <c r="I123" s="412"/>
      <c r="J123" s="412"/>
      <c r="K123" s="413"/>
      <c r="L123" s="51"/>
    </row>
    <row r="124" spans="2:12" s="8" customFormat="1" ht="79.5" hidden="1" customHeight="1" x14ac:dyDescent="0.15">
      <c r="B124" s="414" t="s">
        <v>168</v>
      </c>
      <c r="C124" s="415"/>
      <c r="D124" s="415"/>
      <c r="E124" s="415"/>
      <c r="F124" s="415"/>
      <c r="G124" s="415"/>
      <c r="H124" s="415"/>
      <c r="I124" s="415"/>
      <c r="J124" s="415"/>
      <c r="K124" s="416"/>
      <c r="L124" s="51"/>
    </row>
    <row r="125" spans="2:12" s="8" customFormat="1" ht="39.4" hidden="1" customHeight="1" x14ac:dyDescent="0.15">
      <c r="B125" s="414" t="s">
        <v>169</v>
      </c>
      <c r="C125" s="415"/>
      <c r="D125" s="415"/>
      <c r="E125" s="415"/>
      <c r="F125" s="415"/>
      <c r="G125" s="415"/>
      <c r="H125" s="415"/>
      <c r="I125" s="415"/>
      <c r="J125" s="415"/>
      <c r="K125" s="416"/>
      <c r="L125" s="51"/>
    </row>
    <row r="126" spans="2:12" s="8" customFormat="1" ht="39.4" hidden="1" customHeight="1" x14ac:dyDescent="0.15">
      <c r="B126" s="414" t="s">
        <v>170</v>
      </c>
      <c r="C126" s="415"/>
      <c r="D126" s="415"/>
      <c r="E126" s="415"/>
      <c r="F126" s="415"/>
      <c r="G126" s="415"/>
      <c r="H126" s="415"/>
      <c r="I126" s="415"/>
      <c r="J126" s="415"/>
      <c r="K126" s="416"/>
      <c r="L126" s="51"/>
    </row>
    <row r="127" spans="2:12" s="8" customFormat="1" ht="45" hidden="1" customHeight="1" x14ac:dyDescent="0.15">
      <c r="B127" s="446" t="s">
        <v>171</v>
      </c>
      <c r="C127" s="447"/>
      <c r="D127" s="447"/>
      <c r="E127" s="447"/>
      <c r="F127" s="447"/>
      <c r="G127" s="447"/>
      <c r="H127" s="447"/>
      <c r="I127" s="447"/>
      <c r="J127" s="447"/>
      <c r="K127" s="448"/>
      <c r="L127" s="51"/>
    </row>
    <row r="128" spans="2:12" s="8" customFormat="1" ht="45" hidden="1" customHeight="1" x14ac:dyDescent="0.15">
      <c r="B128" s="434" t="s">
        <v>172</v>
      </c>
      <c r="C128" s="435"/>
      <c r="D128" s="435"/>
      <c r="E128" s="435"/>
      <c r="F128" s="435"/>
      <c r="G128" s="435"/>
      <c r="H128" s="435"/>
      <c r="I128" s="435"/>
      <c r="J128" s="435"/>
      <c r="K128" s="436"/>
      <c r="L128" s="51"/>
    </row>
    <row r="129" spans="2:12" s="8" customFormat="1" ht="59.65" hidden="1" customHeight="1" x14ac:dyDescent="0.15">
      <c r="B129" s="449" t="s">
        <v>173</v>
      </c>
      <c r="C129" s="450"/>
      <c r="D129" s="450"/>
      <c r="E129" s="450"/>
      <c r="F129" s="450"/>
      <c r="G129" s="450"/>
      <c r="H129" s="450"/>
      <c r="I129" s="450"/>
      <c r="J129" s="450"/>
      <c r="K129" s="451"/>
      <c r="L129" s="51"/>
    </row>
    <row r="130" spans="2:12" s="8" customFormat="1" ht="21.75" hidden="1" customHeight="1" x14ac:dyDescent="0.15">
      <c r="B130" s="411" t="s">
        <v>174</v>
      </c>
      <c r="C130" s="412"/>
      <c r="D130" s="412"/>
      <c r="E130" s="412"/>
      <c r="F130" s="412"/>
      <c r="G130" s="412"/>
      <c r="H130" s="412"/>
      <c r="I130" s="412"/>
      <c r="J130" s="412"/>
      <c r="K130" s="413"/>
      <c r="L130" s="51"/>
    </row>
    <row r="131" spans="2:12" s="8" customFormat="1" ht="21.75" hidden="1" customHeight="1" x14ac:dyDescent="0.15">
      <c r="B131" s="414" t="s">
        <v>175</v>
      </c>
      <c r="C131" s="415"/>
      <c r="D131" s="415"/>
      <c r="E131" s="415"/>
      <c r="F131" s="415"/>
      <c r="G131" s="415"/>
      <c r="H131" s="415"/>
      <c r="I131" s="415"/>
      <c r="J131" s="415"/>
      <c r="K131" s="416"/>
      <c r="L131" s="51"/>
    </row>
    <row r="132" spans="2:12" s="8" customFormat="1" ht="21.75" hidden="1" customHeight="1" x14ac:dyDescent="0.15">
      <c r="B132" s="446" t="s">
        <v>176</v>
      </c>
      <c r="C132" s="447"/>
      <c r="D132" s="447"/>
      <c r="E132" s="447"/>
      <c r="F132" s="447"/>
      <c r="G132" s="447"/>
      <c r="H132" s="447"/>
      <c r="I132" s="447"/>
      <c r="J132" s="447"/>
      <c r="K132" s="448"/>
      <c r="L132" s="51"/>
    </row>
    <row r="133" spans="2:12" s="8" customFormat="1" ht="38.450000000000003" hidden="1" customHeight="1" x14ac:dyDescent="0.15">
      <c r="B133" s="434" t="s">
        <v>177</v>
      </c>
      <c r="C133" s="435"/>
      <c r="D133" s="435"/>
      <c r="E133" s="435"/>
      <c r="F133" s="435"/>
      <c r="G133" s="435"/>
      <c r="H133" s="435"/>
      <c r="I133" s="435"/>
      <c r="J133" s="435"/>
      <c r="K133" s="436"/>
      <c r="L133" s="51"/>
    </row>
    <row r="134" spans="2:12" s="8" customFormat="1" ht="21.75" hidden="1" customHeight="1" x14ac:dyDescent="0.15">
      <c r="B134" s="434" t="s">
        <v>178</v>
      </c>
      <c r="C134" s="435"/>
      <c r="D134" s="435"/>
      <c r="E134" s="435"/>
      <c r="F134" s="435"/>
      <c r="G134" s="435"/>
      <c r="H134" s="435"/>
      <c r="I134" s="435"/>
      <c r="J134" s="435"/>
      <c r="K134" s="436"/>
      <c r="L134" s="51"/>
    </row>
    <row r="135" spans="2:12" s="8" customFormat="1" ht="21.75" hidden="1" customHeight="1" x14ac:dyDescent="0.15">
      <c r="B135" s="434" t="s">
        <v>179</v>
      </c>
      <c r="C135" s="435"/>
      <c r="D135" s="435"/>
      <c r="E135" s="435"/>
      <c r="F135" s="435"/>
      <c r="G135" s="435"/>
      <c r="H135" s="435"/>
      <c r="I135" s="435"/>
      <c r="J135" s="435"/>
      <c r="K135" s="436"/>
      <c r="L135" s="51"/>
    </row>
    <row r="136" spans="2:12" s="8" customFormat="1" ht="21.75" hidden="1" customHeight="1" x14ac:dyDescent="0.15">
      <c r="B136" s="437" t="s">
        <v>180</v>
      </c>
      <c r="C136" s="438"/>
      <c r="D136" s="438"/>
      <c r="E136" s="438"/>
      <c r="F136" s="438"/>
      <c r="G136" s="438"/>
      <c r="H136" s="438"/>
      <c r="I136" s="438"/>
      <c r="J136" s="438"/>
      <c r="K136" s="439"/>
      <c r="L136" s="51"/>
    </row>
    <row r="137" spans="2:12" s="8" customFormat="1" ht="21.75" hidden="1" customHeight="1" x14ac:dyDescent="0.15">
      <c r="B137" s="440" t="s">
        <v>16</v>
      </c>
      <c r="C137" s="441"/>
      <c r="D137" s="441"/>
      <c r="E137" s="441"/>
      <c r="F137" s="441"/>
      <c r="G137" s="441"/>
      <c r="H137" s="441"/>
      <c r="I137" s="441"/>
      <c r="J137" s="441"/>
      <c r="K137" s="442"/>
      <c r="L137" s="51"/>
    </row>
    <row r="138" spans="2:12" s="8" customFormat="1" ht="21.75" hidden="1" customHeight="1" x14ac:dyDescent="0.15">
      <c r="B138" s="443" t="s">
        <v>181</v>
      </c>
      <c r="C138" s="444"/>
      <c r="D138" s="444"/>
      <c r="E138" s="444"/>
      <c r="F138" s="444"/>
      <c r="G138" s="444"/>
      <c r="H138" s="444"/>
      <c r="I138" s="444"/>
      <c r="J138" s="444"/>
      <c r="K138" s="445"/>
      <c r="L138" s="51"/>
    </row>
    <row r="139" spans="2:12" s="8" customFormat="1" ht="39.75" hidden="1" customHeight="1" x14ac:dyDescent="0.15">
      <c r="B139" s="76" t="str">
        <f>IF(nKenShu=1,"Co.1",IF(OR(nKenShu*10+nYoushiki=21,nKenShu*10+nYoushiki=22),"Co."&amp;nKenShu*10+nYoushiki,"Co.345"))</f>
        <v>Co.21</v>
      </c>
      <c r="C139" s="81" t="s">
        <v>155</v>
      </c>
      <c r="D139" s="82" t="s">
        <v>138</v>
      </c>
      <c r="E139" s="82" t="s">
        <v>139</v>
      </c>
      <c r="F139" s="82" t="s">
        <v>140</v>
      </c>
      <c r="G139" s="74"/>
      <c r="H139" s="74"/>
      <c r="I139" s="74"/>
      <c r="J139" s="74"/>
      <c r="K139" s="75"/>
      <c r="L139" s="51"/>
    </row>
    <row r="140" spans="2:12" s="8" customFormat="1" ht="39.75" hidden="1" customHeight="1" x14ac:dyDescent="0.15">
      <c r="B140" s="65"/>
      <c r="C140" s="83" t="s">
        <v>145</v>
      </c>
      <c r="D140" s="84" t="s">
        <v>141</v>
      </c>
      <c r="E140" s="84" t="s">
        <v>143</v>
      </c>
      <c r="F140" s="84" t="s">
        <v>144</v>
      </c>
      <c r="G140" s="66"/>
      <c r="H140" s="66"/>
      <c r="I140" s="66"/>
      <c r="J140" s="66"/>
      <c r="K140" s="67"/>
      <c r="L140" s="51"/>
    </row>
    <row r="141" spans="2:12" s="8" customFormat="1" ht="39.75" hidden="1" customHeight="1" x14ac:dyDescent="0.15">
      <c r="B141" s="77"/>
      <c r="C141" s="83" t="s">
        <v>147</v>
      </c>
      <c r="D141" s="84" t="s">
        <v>148</v>
      </c>
      <c r="E141" s="84" t="s">
        <v>149</v>
      </c>
      <c r="F141" s="84" t="s">
        <v>150</v>
      </c>
      <c r="G141" s="78"/>
      <c r="H141" s="78"/>
      <c r="I141" s="78"/>
      <c r="J141" s="78"/>
      <c r="K141" s="79"/>
      <c r="L141" s="51"/>
    </row>
    <row r="142" spans="2:12" s="8" customFormat="1" ht="52.5" hidden="1" customHeight="1" x14ac:dyDescent="0.15">
      <c r="B142" s="68"/>
      <c r="C142" s="85" t="s">
        <v>151</v>
      </c>
      <c r="D142" s="86" t="s">
        <v>152</v>
      </c>
      <c r="E142" s="86" t="s">
        <v>153</v>
      </c>
      <c r="F142" s="86" t="s">
        <v>154</v>
      </c>
      <c r="G142" s="69"/>
      <c r="H142" s="69"/>
      <c r="I142" s="69"/>
      <c r="J142" s="69"/>
      <c r="K142" s="70"/>
      <c r="L142" s="51"/>
    </row>
    <row r="143" spans="2:12" s="8" customFormat="1" ht="43.15" hidden="1" customHeight="1" x14ac:dyDescent="0.15">
      <c r="B143" s="418" t="s">
        <v>182</v>
      </c>
      <c r="C143" s="458"/>
      <c r="D143" s="458"/>
      <c r="E143" s="458"/>
      <c r="F143" s="458"/>
      <c r="G143" s="458"/>
      <c r="H143" s="458"/>
      <c r="I143" s="458"/>
      <c r="J143" s="458"/>
      <c r="K143" s="459"/>
      <c r="L143" s="51"/>
    </row>
    <row r="144" spans="2:12" s="8" customFormat="1" ht="63.75" hidden="1" customHeight="1" x14ac:dyDescent="0.15">
      <c r="B144" s="460" t="s">
        <v>183</v>
      </c>
      <c r="C144" s="461"/>
      <c r="D144" s="462"/>
      <c r="E144" s="462"/>
      <c r="F144" s="462"/>
      <c r="G144" s="462"/>
      <c r="H144" s="462"/>
      <c r="I144" s="462"/>
      <c r="J144" s="462"/>
      <c r="K144" s="463"/>
      <c r="L144" s="51"/>
    </row>
    <row r="145" spans="2:12" s="8" customFormat="1" ht="38.65" hidden="1" customHeight="1" x14ac:dyDescent="0.15">
      <c r="B145" s="455" t="s">
        <v>184</v>
      </c>
      <c r="C145" s="456"/>
      <c r="D145" s="456"/>
      <c r="E145" s="456"/>
      <c r="F145" s="456"/>
      <c r="G145" s="456"/>
      <c r="H145" s="456"/>
      <c r="I145" s="456"/>
      <c r="J145" s="456"/>
      <c r="K145" s="457"/>
      <c r="L145" s="51"/>
    </row>
    <row r="146" spans="2:12" s="8" customFormat="1" ht="117" hidden="1" customHeight="1" x14ac:dyDescent="0.15">
      <c r="B146" s="464" t="s">
        <v>185</v>
      </c>
      <c r="C146" s="465"/>
      <c r="D146" s="465"/>
      <c r="E146" s="465"/>
      <c r="F146" s="465"/>
      <c r="G146" s="465"/>
      <c r="H146" s="465"/>
      <c r="I146" s="465"/>
      <c r="J146" s="465"/>
      <c r="K146" s="466"/>
      <c r="L146" s="51"/>
    </row>
    <row r="147" spans="2:12" s="8" customFormat="1" ht="117" hidden="1" customHeight="1" x14ac:dyDescent="0.15">
      <c r="B147" s="455" t="s">
        <v>186</v>
      </c>
      <c r="C147" s="456"/>
      <c r="D147" s="456"/>
      <c r="E147" s="456"/>
      <c r="F147" s="456"/>
      <c r="G147" s="456"/>
      <c r="H147" s="456"/>
      <c r="I147" s="456"/>
      <c r="J147" s="456"/>
      <c r="K147" s="457"/>
      <c r="L147" s="51"/>
    </row>
    <row r="148" spans="2:12" s="8" customFormat="1" ht="80.099999999999994" hidden="1" customHeight="1" x14ac:dyDescent="0.15">
      <c r="B148" s="440" t="s">
        <v>187</v>
      </c>
      <c r="C148" s="441"/>
      <c r="D148" s="441"/>
      <c r="E148" s="441"/>
      <c r="F148" s="441"/>
      <c r="G148" s="441"/>
      <c r="H148" s="441"/>
      <c r="I148" s="441"/>
      <c r="J148" s="441"/>
      <c r="K148" s="442"/>
      <c r="L148" s="51"/>
    </row>
    <row r="149" spans="2:12" s="8" customFormat="1" ht="80.099999999999994" hidden="1" customHeight="1" x14ac:dyDescent="0.15">
      <c r="B149" s="452" t="s">
        <v>188</v>
      </c>
      <c r="C149" s="453"/>
      <c r="D149" s="453"/>
      <c r="E149" s="453"/>
      <c r="F149" s="453"/>
      <c r="G149" s="453"/>
      <c r="H149" s="453"/>
      <c r="I149" s="453"/>
      <c r="J149" s="453"/>
      <c r="K149" s="454"/>
      <c r="L149" s="51"/>
    </row>
    <row r="150" spans="2:12" s="8" customFormat="1" ht="80.099999999999994" hidden="1" customHeight="1" x14ac:dyDescent="0.15">
      <c r="B150" s="452" t="s">
        <v>189</v>
      </c>
      <c r="C150" s="453"/>
      <c r="D150" s="453"/>
      <c r="E150" s="453"/>
      <c r="F150" s="453"/>
      <c r="G150" s="453"/>
      <c r="H150" s="453"/>
      <c r="I150" s="453"/>
      <c r="J150" s="453"/>
      <c r="K150" s="454"/>
      <c r="L150" s="51"/>
    </row>
    <row r="151" spans="2:12" s="8" customFormat="1" ht="80.099999999999994" hidden="1" customHeight="1" x14ac:dyDescent="0.15">
      <c r="B151" s="452" t="s">
        <v>190</v>
      </c>
      <c r="C151" s="453"/>
      <c r="D151" s="453"/>
      <c r="E151" s="453"/>
      <c r="F151" s="453"/>
      <c r="G151" s="453"/>
      <c r="H151" s="453"/>
      <c r="I151" s="453"/>
      <c r="J151" s="453"/>
      <c r="K151" s="454"/>
      <c r="L151" s="51"/>
    </row>
    <row r="152" spans="2:12" s="8" customFormat="1" ht="80.099999999999994" hidden="1" customHeight="1" x14ac:dyDescent="0.15">
      <c r="B152" s="455" t="s">
        <v>191</v>
      </c>
      <c r="C152" s="456"/>
      <c r="D152" s="456"/>
      <c r="E152" s="456"/>
      <c r="F152" s="456"/>
      <c r="G152" s="456"/>
      <c r="H152" s="456"/>
      <c r="I152" s="456"/>
      <c r="J152" s="456"/>
      <c r="K152" s="457"/>
      <c r="L152" s="51"/>
    </row>
    <row r="153" spans="2:12" s="8" customFormat="1" ht="21" hidden="1" customHeight="1" x14ac:dyDescent="0.15">
      <c r="B153" s="440" t="s">
        <v>192</v>
      </c>
      <c r="C153" s="441"/>
      <c r="D153" s="441"/>
      <c r="E153" s="441"/>
      <c r="F153" s="441"/>
      <c r="G153" s="441"/>
      <c r="H153" s="441"/>
      <c r="I153" s="441"/>
      <c r="J153" s="441"/>
      <c r="K153" s="442"/>
      <c r="L153" s="51"/>
    </row>
    <row r="154" spans="2:12" s="8" customFormat="1" ht="21" hidden="1" customHeight="1" x14ac:dyDescent="0.15">
      <c r="B154" s="452" t="s">
        <v>193</v>
      </c>
      <c r="C154" s="453"/>
      <c r="D154" s="453"/>
      <c r="E154" s="453"/>
      <c r="F154" s="453"/>
      <c r="G154" s="453"/>
      <c r="H154" s="453"/>
      <c r="I154" s="453"/>
      <c r="J154" s="453"/>
      <c r="K154" s="454"/>
      <c r="L154" s="51"/>
    </row>
    <row r="155" spans="2:12" s="8" customFormat="1" ht="21" hidden="1" customHeight="1" x14ac:dyDescent="0.15">
      <c r="B155" s="452" t="s">
        <v>194</v>
      </c>
      <c r="C155" s="453"/>
      <c r="D155" s="453"/>
      <c r="E155" s="453"/>
      <c r="F155" s="453"/>
      <c r="G155" s="453"/>
      <c r="H155" s="453"/>
      <c r="I155" s="453"/>
      <c r="J155" s="453"/>
      <c r="K155" s="454"/>
      <c r="L155" s="51"/>
    </row>
    <row r="156" spans="2:12" s="8" customFormat="1" ht="21" hidden="1" customHeight="1" x14ac:dyDescent="0.15">
      <c r="B156" s="452" t="s">
        <v>195</v>
      </c>
      <c r="C156" s="453"/>
      <c r="D156" s="453"/>
      <c r="E156" s="453"/>
      <c r="F156" s="453"/>
      <c r="G156" s="453"/>
      <c r="H156" s="453"/>
      <c r="I156" s="453"/>
      <c r="J156" s="453"/>
      <c r="K156" s="454"/>
      <c r="L156" s="51"/>
    </row>
    <row r="157" spans="2:12" s="8" customFormat="1" ht="21" hidden="1" customHeight="1" x14ac:dyDescent="0.15">
      <c r="B157" s="455" t="s">
        <v>196</v>
      </c>
      <c r="C157" s="456"/>
      <c r="D157" s="456"/>
      <c r="E157" s="456"/>
      <c r="F157" s="456"/>
      <c r="G157" s="456"/>
      <c r="H157" s="456"/>
      <c r="I157" s="456"/>
      <c r="J157" s="456"/>
      <c r="K157" s="457"/>
      <c r="L157" s="51"/>
    </row>
    <row r="158" spans="2:12" s="8" customFormat="1" ht="42.4" hidden="1" customHeight="1" x14ac:dyDescent="0.15">
      <c r="B158" s="440" t="s">
        <v>197</v>
      </c>
      <c r="C158" s="441"/>
      <c r="D158" s="441"/>
      <c r="E158" s="441"/>
      <c r="F158" s="441"/>
      <c r="G158" s="441"/>
      <c r="H158" s="441"/>
      <c r="I158" s="441"/>
      <c r="J158" s="441"/>
      <c r="K158" s="442"/>
      <c r="L158" s="51"/>
    </row>
    <row r="159" spans="2:12" s="8" customFormat="1" ht="37.9" hidden="1" customHeight="1" x14ac:dyDescent="0.15">
      <c r="B159" s="452" t="s">
        <v>197</v>
      </c>
      <c r="C159" s="453"/>
      <c r="D159" s="453"/>
      <c r="E159" s="453"/>
      <c r="F159" s="453"/>
      <c r="G159" s="453"/>
      <c r="H159" s="453"/>
      <c r="I159" s="453"/>
      <c r="J159" s="453"/>
      <c r="K159" s="454"/>
      <c r="L159" s="51"/>
    </row>
    <row r="160" spans="2:12" s="8" customFormat="1" ht="46.15" hidden="1" customHeight="1" x14ac:dyDescent="0.15">
      <c r="B160" s="452" t="s">
        <v>197</v>
      </c>
      <c r="C160" s="453"/>
      <c r="D160" s="453"/>
      <c r="E160" s="453"/>
      <c r="F160" s="453"/>
      <c r="G160" s="453"/>
      <c r="H160" s="453"/>
      <c r="I160" s="453"/>
      <c r="J160" s="453"/>
      <c r="K160" s="454"/>
      <c r="L160" s="51"/>
    </row>
    <row r="161" spans="2:12" s="8" customFormat="1" hidden="1" x14ac:dyDescent="0.15">
      <c r="B161" s="452"/>
      <c r="C161" s="453"/>
      <c r="D161" s="453"/>
      <c r="E161" s="453"/>
      <c r="F161" s="453"/>
      <c r="G161" s="453"/>
      <c r="H161" s="453"/>
      <c r="I161" s="453"/>
      <c r="J161" s="453"/>
      <c r="K161" s="454"/>
      <c r="L161" s="51"/>
    </row>
    <row r="162" spans="2:12" s="8" customFormat="1" ht="48.4" hidden="1" customHeight="1" x14ac:dyDescent="0.15">
      <c r="B162" s="455" t="s">
        <v>197</v>
      </c>
      <c r="C162" s="456"/>
      <c r="D162" s="456"/>
      <c r="E162" s="456"/>
      <c r="F162" s="456"/>
      <c r="G162" s="456"/>
      <c r="H162" s="456"/>
      <c r="I162" s="456"/>
      <c r="J162" s="456"/>
      <c r="K162" s="457"/>
      <c r="L162" s="51"/>
    </row>
    <row r="163" spans="2:12" s="8" customFormat="1" ht="49.5" hidden="1" customHeight="1" x14ac:dyDescent="0.15">
      <c r="B163" s="440" t="s">
        <v>118</v>
      </c>
      <c r="C163" s="441"/>
      <c r="D163" s="441"/>
      <c r="E163" s="441"/>
      <c r="F163" s="441"/>
      <c r="G163" s="441"/>
      <c r="H163" s="441"/>
      <c r="I163" s="441"/>
      <c r="J163" s="441"/>
      <c r="K163" s="442"/>
      <c r="L163" s="51"/>
    </row>
    <row r="164" spans="2:12" s="8" customFormat="1" ht="49.5" hidden="1" customHeight="1" x14ac:dyDescent="0.15">
      <c r="B164" s="452" t="s">
        <v>118</v>
      </c>
      <c r="C164" s="453"/>
      <c r="D164" s="453"/>
      <c r="E164" s="453"/>
      <c r="F164" s="453"/>
      <c r="G164" s="453"/>
      <c r="H164" s="453"/>
      <c r="I164" s="453"/>
      <c r="J164" s="453"/>
      <c r="K164" s="454"/>
      <c r="L164" s="51"/>
    </row>
    <row r="165" spans="2:12" s="8" customFormat="1" ht="49.5" hidden="1" customHeight="1" x14ac:dyDescent="0.15">
      <c r="B165" s="452" t="s">
        <v>118</v>
      </c>
      <c r="C165" s="453"/>
      <c r="D165" s="453"/>
      <c r="E165" s="453"/>
      <c r="F165" s="453"/>
      <c r="G165" s="453"/>
      <c r="H165" s="453"/>
      <c r="I165" s="453"/>
      <c r="J165" s="453"/>
      <c r="K165" s="454"/>
      <c r="L165" s="51"/>
    </row>
    <row r="166" spans="2:12" s="8" customFormat="1" ht="49.5" hidden="1" customHeight="1" x14ac:dyDescent="0.15">
      <c r="B166" s="455" t="s">
        <v>118</v>
      </c>
      <c r="C166" s="456"/>
      <c r="D166" s="456"/>
      <c r="E166" s="456"/>
      <c r="F166" s="456"/>
      <c r="G166" s="456"/>
      <c r="H166" s="456"/>
      <c r="I166" s="456"/>
      <c r="J166" s="456"/>
      <c r="K166" s="457"/>
      <c r="L166" s="51"/>
    </row>
    <row r="167" spans="2:12" s="8" customFormat="1" ht="90" hidden="1" customHeight="1" x14ac:dyDescent="0.15">
      <c r="B167" s="485" t="s">
        <v>198</v>
      </c>
      <c r="C167" s="486"/>
      <c r="D167" s="486"/>
      <c r="E167" s="486"/>
      <c r="F167" s="486"/>
      <c r="G167" s="486"/>
      <c r="H167" s="486"/>
      <c r="I167" s="486"/>
      <c r="J167" s="486"/>
      <c r="K167" s="487"/>
      <c r="L167" s="51"/>
    </row>
    <row r="168" spans="2:12" s="8" customFormat="1" ht="132.94999999999999" hidden="1" customHeight="1" x14ac:dyDescent="0.15">
      <c r="B168" s="467" t="s">
        <v>199</v>
      </c>
      <c r="C168" s="468"/>
      <c r="D168" s="468"/>
      <c r="E168" s="468"/>
      <c r="F168" s="468"/>
      <c r="G168" s="468"/>
      <c r="H168" s="468"/>
      <c r="I168" s="468"/>
      <c r="J168" s="468"/>
      <c r="K168" s="469"/>
      <c r="L168" s="51"/>
    </row>
    <row r="169" spans="2:12" s="8" customFormat="1" ht="22.5" hidden="1" customHeight="1" x14ac:dyDescent="0.15">
      <c r="B169" s="500" t="s">
        <v>200</v>
      </c>
      <c r="C169" s="501"/>
      <c r="D169" s="501"/>
      <c r="E169" s="501"/>
      <c r="F169" s="501"/>
      <c r="G169" s="501"/>
      <c r="H169" s="501"/>
      <c r="I169" s="501"/>
      <c r="J169" s="501"/>
      <c r="K169" s="502"/>
      <c r="L169" s="51"/>
    </row>
    <row r="170" spans="2:12" s="8" customFormat="1" ht="51" hidden="1" customHeight="1" x14ac:dyDescent="0.15">
      <c r="B170" s="467" t="s">
        <v>161</v>
      </c>
      <c r="C170" s="468"/>
      <c r="D170" s="468"/>
      <c r="E170" s="468"/>
      <c r="F170" s="468"/>
      <c r="G170" s="468"/>
      <c r="H170" s="468"/>
      <c r="I170" s="468"/>
      <c r="J170" s="468"/>
      <c r="K170" s="469"/>
      <c r="L170" s="51"/>
    </row>
    <row r="171" spans="2:12" s="8" customFormat="1" ht="65.25" hidden="1" customHeight="1" x14ac:dyDescent="0.15">
      <c r="B171" s="470" t="s">
        <v>162</v>
      </c>
      <c r="C171" s="471"/>
      <c r="D171" s="471"/>
      <c r="E171" s="471"/>
      <c r="F171" s="471"/>
      <c r="G171" s="471"/>
      <c r="H171" s="471"/>
      <c r="I171" s="471"/>
      <c r="J171" s="471"/>
      <c r="K171" s="472"/>
      <c r="L171" s="51"/>
    </row>
    <row r="172" spans="2:12" s="8" customFormat="1" ht="65.25" hidden="1" customHeight="1" x14ac:dyDescent="0.15">
      <c r="B172" s="470" t="s">
        <v>160</v>
      </c>
      <c r="C172" s="471"/>
      <c r="D172" s="471"/>
      <c r="E172" s="471"/>
      <c r="F172" s="471"/>
      <c r="G172" s="471"/>
      <c r="H172" s="471"/>
      <c r="I172" s="471"/>
      <c r="J172" s="471"/>
      <c r="K172" s="472"/>
      <c r="L172" s="51"/>
    </row>
    <row r="173" spans="2:12" s="8" customFormat="1" ht="65.25" hidden="1" customHeight="1" x14ac:dyDescent="0.15">
      <c r="B173" s="503" t="s">
        <v>235</v>
      </c>
      <c r="C173" s="504"/>
      <c r="D173" s="504"/>
      <c r="E173" s="504"/>
      <c r="F173" s="504"/>
      <c r="G173" s="504"/>
      <c r="H173" s="504"/>
      <c r="I173" s="504"/>
      <c r="J173" s="504"/>
      <c r="K173" s="505"/>
      <c r="L173" s="51"/>
    </row>
    <row r="174" spans="2:12" s="8" customFormat="1" ht="20.45" hidden="1" customHeight="1" x14ac:dyDescent="0.15">
      <c r="B174" s="467" t="s">
        <v>201</v>
      </c>
      <c r="C174" s="468"/>
      <c r="D174" s="468"/>
      <c r="E174" s="468"/>
      <c r="F174" s="468"/>
      <c r="G174" s="468"/>
      <c r="H174" s="468"/>
      <c r="I174" s="468"/>
      <c r="J174" s="468"/>
      <c r="K174" s="469"/>
      <c r="L174" s="51"/>
    </row>
    <row r="175" spans="2:12" s="8" customFormat="1" ht="39" hidden="1" customHeight="1" x14ac:dyDescent="0.15">
      <c r="B175" s="470" t="s">
        <v>112</v>
      </c>
      <c r="C175" s="471"/>
      <c r="D175" s="471"/>
      <c r="E175" s="471"/>
      <c r="F175" s="471"/>
      <c r="G175" s="471"/>
      <c r="H175" s="471"/>
      <c r="I175" s="471"/>
      <c r="J175" s="471"/>
      <c r="K175" s="472"/>
      <c r="L175" s="51"/>
    </row>
    <row r="176" spans="2:12" s="8" customFormat="1" ht="21" hidden="1" customHeight="1" x14ac:dyDescent="0.15">
      <c r="B176" s="473" t="s">
        <v>116</v>
      </c>
      <c r="C176" s="474"/>
      <c r="D176" s="474"/>
      <c r="E176" s="474"/>
      <c r="F176" s="474"/>
      <c r="G176" s="474"/>
      <c r="H176" s="474"/>
      <c r="I176" s="474"/>
      <c r="J176" s="474"/>
      <c r="K176" s="475"/>
      <c r="L176" s="51"/>
    </row>
    <row r="177" spans="2:20" s="8" customFormat="1" ht="73.150000000000006" hidden="1" customHeight="1" x14ac:dyDescent="0.15">
      <c r="B177" s="476" t="s">
        <v>22</v>
      </c>
      <c r="C177" s="477"/>
      <c r="D177" s="477"/>
      <c r="E177" s="477"/>
      <c r="F177" s="477"/>
      <c r="G177" s="477"/>
      <c r="H177" s="477"/>
      <c r="I177" s="477"/>
      <c r="J177" s="477"/>
      <c r="K177" s="478"/>
      <c r="L177" s="51"/>
    </row>
    <row r="178" spans="2:20" s="8" customFormat="1" ht="19.5" hidden="1" customHeight="1" x14ac:dyDescent="0.15">
      <c r="B178" s="479" t="s">
        <v>202</v>
      </c>
      <c r="C178" s="480"/>
      <c r="D178" s="480"/>
      <c r="E178" s="480"/>
      <c r="F178" s="480"/>
      <c r="G178" s="480"/>
      <c r="H178" s="480"/>
      <c r="I178" s="480"/>
      <c r="J178" s="480"/>
      <c r="K178" s="481"/>
      <c r="L178" s="51"/>
    </row>
    <row r="179" spans="2:20" s="8" customFormat="1" ht="19.5" hidden="1" customHeight="1" x14ac:dyDescent="0.15">
      <c r="B179" s="482" t="s">
        <v>203</v>
      </c>
      <c r="C179" s="483"/>
      <c r="D179" s="483"/>
      <c r="E179" s="483"/>
      <c r="F179" s="483"/>
      <c r="G179" s="483"/>
      <c r="H179" s="483"/>
      <c r="I179" s="483"/>
      <c r="J179" s="483"/>
      <c r="K179" s="484"/>
      <c r="L179" s="51"/>
    </row>
    <row r="180" spans="2:20" s="8" customFormat="1" ht="41.25" hidden="1" customHeight="1" x14ac:dyDescent="0.15">
      <c r="B180" s="488" t="s">
        <v>204</v>
      </c>
      <c r="C180" s="489"/>
      <c r="D180" s="489"/>
      <c r="E180" s="489"/>
      <c r="F180" s="489"/>
      <c r="G180" s="489"/>
      <c r="H180" s="489"/>
      <c r="I180" s="489"/>
      <c r="J180" s="489"/>
      <c r="K180" s="490"/>
      <c r="L180" s="51"/>
    </row>
    <row r="181" spans="2:20" s="8" customFormat="1" ht="19.5" hidden="1" customHeight="1" x14ac:dyDescent="0.15">
      <c r="B181" s="491" t="s">
        <v>205</v>
      </c>
      <c r="C181" s="492"/>
      <c r="D181" s="492"/>
      <c r="E181" s="492"/>
      <c r="F181" s="492"/>
      <c r="G181" s="492"/>
      <c r="H181" s="492"/>
      <c r="I181" s="492"/>
      <c r="J181" s="492"/>
      <c r="K181" s="493"/>
      <c r="L181" s="51"/>
    </row>
    <row r="182" spans="2:20" s="8" customFormat="1" ht="40.5" hidden="1" customHeight="1" x14ac:dyDescent="0.15">
      <c r="B182" s="488" t="s">
        <v>206</v>
      </c>
      <c r="C182" s="489"/>
      <c r="D182" s="489"/>
      <c r="E182" s="489"/>
      <c r="F182" s="489"/>
      <c r="G182" s="489"/>
      <c r="H182" s="489"/>
      <c r="I182" s="489"/>
      <c r="J182" s="489"/>
      <c r="K182" s="490"/>
      <c r="L182" s="51"/>
    </row>
    <row r="183" spans="2:20" s="8" customFormat="1" ht="19.5" hidden="1" customHeight="1" x14ac:dyDescent="0.15">
      <c r="B183" s="491" t="s">
        <v>207</v>
      </c>
      <c r="C183" s="492"/>
      <c r="D183" s="492"/>
      <c r="E183" s="492"/>
      <c r="F183" s="492"/>
      <c r="G183" s="492"/>
      <c r="H183" s="492"/>
      <c r="I183" s="492"/>
      <c r="J183" s="492"/>
      <c r="K183" s="493"/>
      <c r="L183" s="51"/>
    </row>
    <row r="184" spans="2:20" s="8" customFormat="1" ht="150.75" hidden="1" customHeight="1" x14ac:dyDescent="0.15">
      <c r="B184" s="494" t="s">
        <v>208</v>
      </c>
      <c r="C184" s="495"/>
      <c r="D184" s="495"/>
      <c r="E184" s="495"/>
      <c r="F184" s="495"/>
      <c r="G184" s="495"/>
      <c r="H184" s="495"/>
      <c r="I184" s="495"/>
      <c r="J184" s="495"/>
      <c r="K184" s="496"/>
      <c r="L184" s="51"/>
    </row>
    <row r="185" spans="2:20" s="8" customFormat="1" ht="186.75" hidden="1" customHeight="1" x14ac:dyDescent="0.15">
      <c r="B185" s="497" t="s">
        <v>209</v>
      </c>
      <c r="C185" s="498"/>
      <c r="D185" s="498"/>
      <c r="E185" s="498"/>
      <c r="F185" s="498"/>
      <c r="G185" s="498"/>
      <c r="H185" s="498"/>
      <c r="I185" s="498"/>
      <c r="J185" s="498"/>
      <c r="K185" s="499"/>
      <c r="L185" s="51"/>
      <c r="M185" s="80">
        <f>IF(OR(LEFT(H35,1)="×",K43="×",LEFT(K46,1)="×",K48="×",LEFT(K49,1)="×",K51="×",LEFT(K54,1)="×",LEFT(K56,1)="×",K70="×",K71="×",K72="×",LEFT(K76,1)="×",LEFT(K78,1)="×",K79="×",K85="×",K86="×",K89="×",K90="×",K92="×",K95="×",K97="×",LEFT(K101,1)="×"),1,0)</f>
        <v>0</v>
      </c>
      <c r="N185" s="107" t="s">
        <v>157</v>
      </c>
      <c r="O185" s="108"/>
      <c r="P185" s="108"/>
      <c r="Q185" s="108"/>
      <c r="R185" s="108"/>
      <c r="S185" s="108"/>
      <c r="T185" s="108"/>
    </row>
    <row r="186" spans="2:20" s="8" customFormat="1" ht="19.5" hidden="1" customHeight="1" x14ac:dyDescent="0.15">
      <c r="B186" s="71"/>
      <c r="C186" s="71"/>
      <c r="D186" s="71"/>
      <c r="E186" s="71"/>
      <c r="F186" s="71"/>
      <c r="G186" s="71"/>
      <c r="H186" s="71"/>
      <c r="I186" s="71"/>
      <c r="J186" s="71"/>
      <c r="K186" s="71"/>
      <c r="L186" s="51"/>
    </row>
    <row r="187" spans="2:20" s="8" customFormat="1" ht="24" hidden="1" customHeight="1" x14ac:dyDescent="0.15">
      <c r="B187" s="417" t="s">
        <v>15</v>
      </c>
      <c r="C187" s="417"/>
      <c r="D187" s="417"/>
      <c r="E187" s="35"/>
      <c r="F187" s="35"/>
      <c r="G187" s="35"/>
      <c r="L187" s="51"/>
    </row>
    <row r="188" spans="2:20" s="8" customFormat="1" ht="24" hidden="1" customHeight="1" x14ac:dyDescent="0.15">
      <c r="B188" s="53">
        <f>IF(LEFT(B3,3)="様式１",1,IF(LEFT(B3,3)="様式２",2,0))</f>
        <v>1</v>
      </c>
      <c r="C188" s="35" t="s">
        <v>113</v>
      </c>
      <c r="D188" s="35"/>
      <c r="E188" s="35"/>
      <c r="F188" s="35"/>
      <c r="G188" s="35"/>
      <c r="L188" s="51"/>
    </row>
    <row r="189" spans="2:20" s="8" customFormat="1" ht="24" hidden="1" customHeight="1" x14ac:dyDescent="0.15">
      <c r="B189" s="53">
        <f>IF(txtKenShu=txtKenShuMizukara,1,IF(txtKenShu=txtKenShuItaku,2,IF(txtKenShu=txtKenShuJutaku,3,IF(txtKenShu=txtKenShuKyoudou,4,IF(txtKenShu=txtKenShuTestbed,5,0)))))</f>
        <v>2</v>
      </c>
      <c r="C189" s="35" t="s">
        <v>114</v>
      </c>
      <c r="D189" s="35"/>
      <c r="E189" s="35"/>
      <c r="F189" s="35"/>
      <c r="G189" s="35"/>
      <c r="H189" s="37"/>
      <c r="L189" s="51"/>
    </row>
    <row r="190" spans="2:20" hidden="1" x14ac:dyDescent="0.15">
      <c r="B190" s="35"/>
      <c r="C190" s="35"/>
      <c r="D190" s="35"/>
      <c r="E190" s="35"/>
      <c r="F190" s="35"/>
      <c r="G190" s="35"/>
    </row>
    <row r="191" spans="2:20" ht="24" customHeight="1" x14ac:dyDescent="0.15">
      <c r="B191" s="35"/>
      <c r="C191" s="35"/>
      <c r="D191" s="35"/>
      <c r="E191" s="35"/>
      <c r="F191" s="35"/>
      <c r="G191" s="35"/>
    </row>
    <row r="192" spans="2:20" ht="24" customHeight="1" x14ac:dyDescent="0.15">
      <c r="B192" s="35"/>
      <c r="C192" s="35"/>
      <c r="D192" s="35"/>
      <c r="E192" s="35"/>
      <c r="F192" s="35"/>
      <c r="G192" s="35"/>
    </row>
    <row r="193" spans="2:7" ht="24" customHeight="1" x14ac:dyDescent="0.15">
      <c r="B193" s="35"/>
      <c r="C193" s="35"/>
      <c r="D193" s="35"/>
      <c r="E193" s="35"/>
      <c r="F193" s="35"/>
      <c r="G193" s="35"/>
    </row>
    <row r="194" spans="2:7" ht="24" customHeight="1" x14ac:dyDescent="0.15">
      <c r="B194" s="35"/>
      <c r="C194" s="35"/>
      <c r="D194" s="35"/>
      <c r="E194" s="35"/>
      <c r="F194" s="35"/>
      <c r="G194" s="35"/>
    </row>
    <row r="195" spans="2:7" ht="24" customHeight="1" x14ac:dyDescent="0.15">
      <c r="B195" s="35"/>
      <c r="C195" s="35"/>
      <c r="D195" s="35"/>
      <c r="E195" s="35"/>
      <c r="F195" s="35"/>
      <c r="G195" s="35"/>
    </row>
    <row r="196" spans="2:7" ht="24" customHeight="1" x14ac:dyDescent="0.15">
      <c r="B196" s="35"/>
      <c r="C196" s="35"/>
      <c r="D196" s="35"/>
      <c r="E196" s="35"/>
      <c r="F196" s="35"/>
      <c r="G196" s="35"/>
    </row>
    <row r="197" spans="2:7" ht="24" customHeight="1" x14ac:dyDescent="0.15">
      <c r="B197" s="35"/>
      <c r="C197" s="35"/>
      <c r="D197" s="35"/>
      <c r="E197" s="35"/>
      <c r="F197" s="35"/>
      <c r="G197" s="35"/>
    </row>
    <row r="198" spans="2:7" ht="24" customHeight="1" x14ac:dyDescent="0.15">
      <c r="B198" s="35"/>
      <c r="C198" s="35"/>
      <c r="D198" s="35"/>
      <c r="E198" s="35"/>
      <c r="F198" s="35"/>
      <c r="G198" s="35"/>
    </row>
    <row r="199" spans="2:7" ht="24" customHeight="1" x14ac:dyDescent="0.15">
      <c r="B199" s="35"/>
      <c r="C199" s="35"/>
      <c r="D199" s="35"/>
      <c r="E199" s="35"/>
      <c r="F199" s="35"/>
      <c r="G199" s="35"/>
    </row>
    <row r="200" spans="2:7" ht="24" customHeight="1" x14ac:dyDescent="0.15">
      <c r="B200" s="35"/>
      <c r="C200" s="35"/>
      <c r="D200" s="35"/>
      <c r="E200" s="35"/>
      <c r="F200" s="35"/>
      <c r="G200" s="35"/>
    </row>
    <row r="201" spans="2:7" ht="24" customHeight="1" x14ac:dyDescent="0.15">
      <c r="B201" s="35"/>
      <c r="C201" s="35"/>
      <c r="D201" s="35"/>
      <c r="E201" s="35"/>
      <c r="F201" s="35"/>
      <c r="G201" s="35"/>
    </row>
    <row r="202" spans="2:7" ht="24" customHeight="1" x14ac:dyDescent="0.15">
      <c r="B202" s="35"/>
      <c r="C202" s="35"/>
      <c r="D202" s="35"/>
      <c r="E202" s="35"/>
      <c r="F202" s="35"/>
      <c r="G202" s="35"/>
    </row>
    <row r="203" spans="2:7" ht="24" customHeight="1" x14ac:dyDescent="0.15">
      <c r="B203" s="35"/>
      <c r="C203" s="35"/>
      <c r="D203" s="35"/>
      <c r="E203" s="35"/>
      <c r="F203" s="35"/>
      <c r="G203" s="35"/>
    </row>
    <row r="204" spans="2:7" ht="24" customHeight="1" x14ac:dyDescent="0.15">
      <c r="B204" s="35"/>
      <c r="C204" s="35"/>
      <c r="D204" s="35"/>
      <c r="E204" s="35"/>
      <c r="F204" s="35"/>
      <c r="G204" s="35"/>
    </row>
    <row r="205" spans="2:7" ht="24" customHeight="1" x14ac:dyDescent="0.15">
      <c r="B205" s="35"/>
      <c r="C205" s="35"/>
      <c r="D205" s="35"/>
      <c r="E205" s="35"/>
      <c r="F205" s="35"/>
      <c r="G205" s="35"/>
    </row>
    <row r="206" spans="2:7" ht="24" customHeight="1" x14ac:dyDescent="0.15">
      <c r="B206" s="35"/>
      <c r="C206" s="35"/>
      <c r="D206" s="35"/>
      <c r="E206" s="35"/>
      <c r="F206" s="35"/>
      <c r="G206" s="35"/>
    </row>
    <row r="207" spans="2:7" ht="24" customHeight="1" x14ac:dyDescent="0.15">
      <c r="B207" s="35"/>
      <c r="C207" s="35"/>
      <c r="D207" s="35"/>
      <c r="E207" s="35"/>
      <c r="F207" s="35"/>
      <c r="G207" s="35"/>
    </row>
    <row r="208" spans="2:7" ht="24" customHeight="1" x14ac:dyDescent="0.15">
      <c r="B208" s="35"/>
      <c r="C208" s="35"/>
      <c r="D208" s="35"/>
      <c r="E208" s="35"/>
      <c r="F208" s="35"/>
      <c r="G208" s="35"/>
    </row>
    <row r="209" spans="2:7" ht="24" customHeight="1" x14ac:dyDescent="0.15">
      <c r="B209" s="35"/>
      <c r="C209" s="35"/>
      <c r="D209" s="35"/>
      <c r="E209" s="35"/>
      <c r="F209" s="35"/>
      <c r="G209" s="35"/>
    </row>
    <row r="210" spans="2:7" x14ac:dyDescent="0.15">
      <c r="B210" s="35"/>
      <c r="C210" s="35"/>
      <c r="D210" s="35"/>
      <c r="E210" s="35"/>
      <c r="F210" s="35"/>
      <c r="G210" s="35"/>
    </row>
    <row r="211" spans="2:7" x14ac:dyDescent="0.15">
      <c r="B211" s="35"/>
      <c r="C211" s="35"/>
      <c r="D211" s="35"/>
      <c r="E211" s="35"/>
      <c r="F211" s="35"/>
      <c r="G211" s="35"/>
    </row>
    <row r="212" spans="2:7" x14ac:dyDescent="0.15">
      <c r="B212" s="35"/>
      <c r="C212" s="35"/>
      <c r="D212" s="35"/>
      <c r="E212" s="35"/>
      <c r="F212" s="35"/>
      <c r="G212" s="35"/>
    </row>
  </sheetData>
  <mergeCells count="293">
    <mergeCell ref="B187:D187"/>
    <mergeCell ref="B174:K174"/>
    <mergeCell ref="B175:K175"/>
    <mergeCell ref="B176:K176"/>
    <mergeCell ref="B177:K177"/>
    <mergeCell ref="B178:K178"/>
    <mergeCell ref="B179:K179"/>
    <mergeCell ref="B163:K163"/>
    <mergeCell ref="B164:K164"/>
    <mergeCell ref="B165:K165"/>
    <mergeCell ref="B166:K166"/>
    <mergeCell ref="B167:K167"/>
    <mergeCell ref="B180:K180"/>
    <mergeCell ref="B181:K181"/>
    <mergeCell ref="B182:K182"/>
    <mergeCell ref="B183:K183"/>
    <mergeCell ref="B184:K184"/>
    <mergeCell ref="B185:K185"/>
    <mergeCell ref="B169:K169"/>
    <mergeCell ref="B168:K168"/>
    <mergeCell ref="B170:K170"/>
    <mergeCell ref="B172:K172"/>
    <mergeCell ref="B173:K173"/>
    <mergeCell ref="B171:K171"/>
    <mergeCell ref="B154:K154"/>
    <mergeCell ref="B155:K155"/>
    <mergeCell ref="B156:K156"/>
    <mergeCell ref="B157:K157"/>
    <mergeCell ref="B158:K158"/>
    <mergeCell ref="B159:K159"/>
    <mergeCell ref="B160:K160"/>
    <mergeCell ref="B161:K161"/>
    <mergeCell ref="B162:K162"/>
    <mergeCell ref="B148:K148"/>
    <mergeCell ref="B149:K149"/>
    <mergeCell ref="B150:K150"/>
    <mergeCell ref="B151:K151"/>
    <mergeCell ref="B152:K152"/>
    <mergeCell ref="B153:K153"/>
    <mergeCell ref="B143:K143"/>
    <mergeCell ref="B144:K144"/>
    <mergeCell ref="B145:K145"/>
    <mergeCell ref="B146:K146"/>
    <mergeCell ref="B147:K147"/>
    <mergeCell ref="B133:K133"/>
    <mergeCell ref="B134:K134"/>
    <mergeCell ref="B135:K135"/>
    <mergeCell ref="B136:K136"/>
    <mergeCell ref="B137:K137"/>
    <mergeCell ref="B138:K138"/>
    <mergeCell ref="B127:K127"/>
    <mergeCell ref="B128:K128"/>
    <mergeCell ref="B129:K129"/>
    <mergeCell ref="B130:K130"/>
    <mergeCell ref="B131:K131"/>
    <mergeCell ref="B132:K132"/>
    <mergeCell ref="B117:K117"/>
    <mergeCell ref="B118:K118"/>
    <mergeCell ref="B123:K123"/>
    <mergeCell ref="B124:K124"/>
    <mergeCell ref="B125:K125"/>
    <mergeCell ref="B126:K126"/>
    <mergeCell ref="B111:D111"/>
    <mergeCell ref="B112:K112"/>
    <mergeCell ref="B113:K113"/>
    <mergeCell ref="B114:K114"/>
    <mergeCell ref="B115:K115"/>
    <mergeCell ref="B116:K116"/>
    <mergeCell ref="B120:K120"/>
    <mergeCell ref="B121:K121"/>
    <mergeCell ref="B122:K122"/>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97:J97"/>
    <mergeCell ref="B98:D98"/>
    <mergeCell ref="E98:K98"/>
    <mergeCell ref="B100:K100"/>
    <mergeCell ref="B101:J101"/>
    <mergeCell ref="M101:T101"/>
    <mergeCell ref="B92:C92"/>
    <mergeCell ref="D92:J92"/>
    <mergeCell ref="B94:K94"/>
    <mergeCell ref="M94:T95"/>
    <mergeCell ref="B95:J95"/>
    <mergeCell ref="B96:D96"/>
    <mergeCell ref="E96:F96"/>
    <mergeCell ref="H96:I96"/>
    <mergeCell ref="J96:K96"/>
    <mergeCell ref="M96:T98"/>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B81:C81"/>
    <mergeCell ref="D81:E81"/>
    <mergeCell ref="F81:K81"/>
    <mergeCell ref="B82:K82"/>
    <mergeCell ref="B83:C83"/>
    <mergeCell ref="D83:J83"/>
    <mergeCell ref="B78:C78"/>
    <mergeCell ref="D78:J78"/>
    <mergeCell ref="M78:T78"/>
    <mergeCell ref="B79:C79"/>
    <mergeCell ref="D79:J79"/>
    <mergeCell ref="B80:C80"/>
    <mergeCell ref="D80:J80"/>
    <mergeCell ref="B73:K73"/>
    <mergeCell ref="B74:K74"/>
    <mergeCell ref="B75:K75"/>
    <mergeCell ref="B76:C76"/>
    <mergeCell ref="D76:J76"/>
    <mergeCell ref="B77:K77"/>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56:C56"/>
    <mergeCell ref="D56:J56"/>
    <mergeCell ref="B57:C58"/>
    <mergeCell ref="D57:E57"/>
    <mergeCell ref="F57:K57"/>
    <mergeCell ref="M57:T57"/>
    <mergeCell ref="D58:E58"/>
    <mergeCell ref="F58:K58"/>
    <mergeCell ref="M58:T58"/>
    <mergeCell ref="B54:C54"/>
    <mergeCell ref="D54:J54"/>
    <mergeCell ref="M54:T54"/>
    <mergeCell ref="B55:C55"/>
    <mergeCell ref="D55:E55"/>
    <mergeCell ref="F55:K55"/>
    <mergeCell ref="B50:C51"/>
    <mergeCell ref="D50:E50"/>
    <mergeCell ref="F50:K50"/>
    <mergeCell ref="M50:T53"/>
    <mergeCell ref="D51:J51"/>
    <mergeCell ref="B53:K53"/>
    <mergeCell ref="B44:K44"/>
    <mergeCell ref="B45:K45"/>
    <mergeCell ref="B46:J46"/>
    <mergeCell ref="B47:C49"/>
    <mergeCell ref="D47:E47"/>
    <mergeCell ref="G47:H47"/>
    <mergeCell ref="I47:K47"/>
    <mergeCell ref="D48:J48"/>
    <mergeCell ref="D49:J49"/>
    <mergeCell ref="B41:C43"/>
    <mergeCell ref="D41:E41"/>
    <mergeCell ref="F41:K41"/>
    <mergeCell ref="M41:T42"/>
    <mergeCell ref="D42:E42"/>
    <mergeCell ref="F42:K42"/>
    <mergeCell ref="D43:J43"/>
    <mergeCell ref="B39:J39"/>
    <mergeCell ref="B40:C40"/>
    <mergeCell ref="D40:E40"/>
    <mergeCell ref="F40:K40"/>
    <mergeCell ref="M40:T40"/>
    <mergeCell ref="M38:T39"/>
    <mergeCell ref="B37:C37"/>
    <mergeCell ref="D37:E37"/>
    <mergeCell ref="F37:K37"/>
    <mergeCell ref="B38:C38"/>
    <mergeCell ref="D38:E38"/>
    <mergeCell ref="F38:K38"/>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27:D27"/>
    <mergeCell ref="E27:K27"/>
    <mergeCell ref="M27:T27"/>
    <mergeCell ref="B28:K28"/>
    <mergeCell ref="M28:T28"/>
    <mergeCell ref="B30:K30"/>
    <mergeCell ref="B25:D25"/>
    <mergeCell ref="E25:K25"/>
    <mergeCell ref="M25:T25"/>
    <mergeCell ref="B26:D26"/>
    <mergeCell ref="E26:F26"/>
    <mergeCell ref="G26:K26"/>
    <mergeCell ref="B21:C23"/>
    <mergeCell ref="D21:D22"/>
    <mergeCell ref="E21:K22"/>
    <mergeCell ref="M22:T22"/>
    <mergeCell ref="E23:K23"/>
    <mergeCell ref="M23:T23"/>
    <mergeCell ref="B18:C20"/>
    <mergeCell ref="E18:K18"/>
    <mergeCell ref="L18:L20"/>
    <mergeCell ref="M18:T20"/>
    <mergeCell ref="E19:K19"/>
    <mergeCell ref="E20:K20"/>
    <mergeCell ref="B16:D17"/>
    <mergeCell ref="F16:G16"/>
    <mergeCell ref="H16:K16"/>
    <mergeCell ref="L16:L17"/>
    <mergeCell ref="M16:T17"/>
    <mergeCell ref="F17:G17"/>
    <mergeCell ref="H17:K17"/>
    <mergeCell ref="M12:T14"/>
    <mergeCell ref="B13:D13"/>
    <mergeCell ref="E13:K13"/>
    <mergeCell ref="D14:K14"/>
    <mergeCell ref="B15:D15"/>
    <mergeCell ref="E15:K15"/>
    <mergeCell ref="M15:T15"/>
    <mergeCell ref="M37:T37"/>
    <mergeCell ref="N185:T185"/>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 ref="M7:T7"/>
    <mergeCell ref="G8:K8"/>
    <mergeCell ref="M8:T8"/>
  </mergeCells>
  <phoneticPr fontId="1"/>
  <conditionalFormatting sqref="B34:C34">
    <cfRule type="containsText" dxfId="27" priority="15" operator="containsText" text="必ず">
      <formula>NOT(ISERROR(SEARCH("必ず",B34)))</formula>
    </cfRule>
  </conditionalFormatting>
  <conditionalFormatting sqref="B36:C36">
    <cfRule type="containsText" dxfId="26" priority="14" operator="containsText" text="不要">
      <formula>NOT(ISERROR(SEARCH("不要",B36)))</formula>
    </cfRule>
  </conditionalFormatting>
  <conditionalFormatting sqref="B41 B40:C40">
    <cfRule type="containsText" dxfId="25" priority="13" operator="containsText" text="不要">
      <formula>NOT(ISERROR(SEARCH("不要",B40)))</formula>
    </cfRule>
  </conditionalFormatting>
  <conditionalFormatting sqref="B54:C58">
    <cfRule type="containsText" dxfId="24" priority="12" operator="containsText" text="不要">
      <formula>NOT(ISERROR(SEARCH("不要",B54)))</formula>
    </cfRule>
  </conditionalFormatting>
  <conditionalFormatting sqref="B60:C64">
    <cfRule type="containsText" dxfId="23" priority="11" operator="containsText" text="不要">
      <formula>NOT(ISERROR(SEARCH("不要",B60)))</formula>
    </cfRule>
  </conditionalFormatting>
  <conditionalFormatting sqref="B84">
    <cfRule type="containsText" dxfId="22" priority="10" operator="containsText" text="不要">
      <formula>NOT(ISERROR(SEARCH("不要",B84)))</formula>
    </cfRule>
  </conditionalFormatting>
  <conditionalFormatting sqref="B102:C102">
    <cfRule type="containsText" dxfId="21" priority="9" operator="containsText" text="不要">
      <formula>NOT(ISERROR(SEARCH("不要",B102)))</formula>
    </cfRule>
  </conditionalFormatting>
  <conditionalFormatting sqref="B106:C106">
    <cfRule type="containsText" dxfId="20" priority="8" operator="containsText" text="不要">
      <formula>NOT(ISERROR(SEARCH("不要",B106)))</formula>
    </cfRule>
  </conditionalFormatting>
  <conditionalFormatting sqref="B47:C51">
    <cfRule type="containsText" dxfId="19" priority="7" operator="containsText" text="不要">
      <formula>NOT(ISERROR(SEARCH("不要",B47)))</formula>
    </cfRule>
  </conditionalFormatting>
  <conditionalFormatting sqref="B81:C81">
    <cfRule type="containsText" dxfId="18" priority="6" operator="containsText" text="不要">
      <formula>NOT(ISERROR(SEARCH("不要",B81)))</formula>
    </cfRule>
  </conditionalFormatting>
  <conditionalFormatting sqref="B80:C81">
    <cfRule type="containsText" dxfId="17" priority="5" operator="containsText" text="不要">
      <formula>NOT(ISERROR(SEARCH("不要",B80)))</formula>
    </cfRule>
  </conditionalFormatting>
  <conditionalFormatting sqref="B79:C79">
    <cfRule type="containsText" dxfId="16" priority="4" operator="containsText" text="不要">
      <formula>NOT(ISERROR(SEARCH("不要",B79)))</formula>
    </cfRule>
  </conditionalFormatting>
  <conditionalFormatting sqref="B59:C59">
    <cfRule type="containsText" dxfId="15" priority="3" operator="containsText" text="不要">
      <formula>NOT(ISERROR(SEARCH("不要",B59)))</formula>
    </cfRule>
  </conditionalFormatting>
  <conditionalFormatting sqref="B37:C37">
    <cfRule type="containsText" dxfId="14" priority="2" operator="containsText" text="不要">
      <formula>NOT(ISERROR(SEARCH("不要",B37)))</formula>
    </cfRule>
  </conditionalFormatting>
  <dataValidations count="32">
    <dataValidation type="list" allowBlank="1" showInputMessage="1" showErrorMessage="1" sqref="B3:E3" xr:uid="{462E7F6B-278B-4160-9AD5-96F44A9F5AF1}">
      <formula1>"PD申請の段階を選択してください,様式１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93" xr:uid="{324D4FFC-7C21-488C-8CC3-4A7B5F533E0A}">
      <formula1>"選択して下さい,○,×"</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3 K107 K99: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$B$113:$B$116</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$B$113:$B$118</formula1>
    </dataValidation>
    <dataValidation type="list" allowBlank="1" showInputMessage="1" showErrorMessage="1" sqref="F47" xr:uid="{6AE25F12-4773-4BCF-A806-9CE0720DD52F}">
      <formula1>"選択して下さい,１．書面,２．Web,３．アプリ,４．その他"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INDIRECT($B$139)</formula1>
    </dataValidation>
    <dataValidation type="list" allowBlank="1" showInputMessage="1" showErrorMessage="1" sqref="K43 K48 K51 K70:K72 K89 K90 K92 K95"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1"/>
  <headerFooter>
    <oddFooter>&amp;C&amp;"BIZ UDPゴシック,標準"&amp;12&amp;P</oddFooter>
  </headerFooter>
  <rowBreaks count="4" manualBreakCount="4">
    <brk id="29" min="1" max="10" man="1"/>
    <brk id="59" min="1" max="10" man="1"/>
    <brk id="81" min="1" max="10" man="1"/>
    <brk id="103"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CCE1-3E3E-453A-B4BA-860CD3379090}">
  <sheetPr>
    <tabColor rgb="FFFFC000"/>
    <pageSetUpPr fitToPage="1"/>
  </sheetPr>
  <dimension ref="A1:AQ212"/>
  <sheetViews>
    <sheetView view="pageBreakPreview" zoomScale="80" zoomScaleNormal="80" zoomScaleSheetLayoutView="80" zoomScalePageLayoutView="90" workbookViewId="0">
      <selection activeCell="F106" sqref="F106:K106"/>
    </sheetView>
  </sheetViews>
  <sheetFormatPr defaultColWidth="9" defaultRowHeight="16.5" x14ac:dyDescent="0.15"/>
  <cols>
    <col min="1" max="1" width="2.375" style="1" customWidth="1"/>
    <col min="2" max="2" width="8.125" style="1" customWidth="1"/>
    <col min="3" max="3" width="17.5" style="1" customWidth="1"/>
    <col min="4" max="4" width="19" style="1" customWidth="1"/>
    <col min="5" max="10" width="16.625" style="1" customWidth="1"/>
    <col min="11" max="11" width="15.125" style="1" customWidth="1"/>
    <col min="12" max="12" width="6.375" style="39" customWidth="1"/>
    <col min="13" max="18" width="9.375" style="1" customWidth="1"/>
    <col min="19" max="20" width="6.5" style="1" customWidth="1"/>
    <col min="21" max="25" width="2.625" style="1" customWidth="1"/>
    <col min="26" max="16384" width="9" style="1"/>
  </cols>
  <sheetData>
    <row r="1" spans="1:31" x14ac:dyDescent="0.15">
      <c r="B1" s="2" t="str">
        <f>IF(nYoushiki=1,"様式1",IF(nYoushiki=2,"様式2",""))</f>
        <v>様式1</v>
      </c>
      <c r="C1" s="3"/>
      <c r="D1" s="109" t="s">
        <v>13</v>
      </c>
      <c r="E1" s="109"/>
      <c r="F1" s="109"/>
      <c r="G1" s="109"/>
      <c r="H1" s="109"/>
      <c r="I1" s="109"/>
      <c r="J1" s="110" t="s">
        <v>159</v>
      </c>
      <c r="K1" s="110"/>
    </row>
    <row r="2" spans="1:31" x14ac:dyDescent="0.15">
      <c r="B2" s="3"/>
      <c r="C2" s="3"/>
      <c r="D2" s="109"/>
      <c r="E2" s="109"/>
      <c r="F2" s="109"/>
      <c r="G2" s="109"/>
      <c r="H2" s="109"/>
      <c r="I2" s="109"/>
      <c r="J2" s="3"/>
      <c r="K2" s="3"/>
    </row>
    <row r="3" spans="1:31" x14ac:dyDescent="0.15">
      <c r="B3" s="111" t="s">
        <v>132</v>
      </c>
      <c r="C3" s="111"/>
      <c r="D3" s="111"/>
      <c r="E3" s="111"/>
      <c r="F3" s="3"/>
      <c r="G3" s="3"/>
      <c r="H3" s="3"/>
      <c r="I3" s="3"/>
      <c r="J3" s="3"/>
      <c r="K3" s="3"/>
    </row>
    <row r="4" spans="1:31" x14ac:dyDescent="0.15">
      <c r="B4" s="3"/>
      <c r="C4" s="3"/>
      <c r="D4" s="3"/>
      <c r="E4" s="3"/>
      <c r="F4" s="3"/>
      <c r="G4" s="3"/>
      <c r="H4" s="3"/>
      <c r="I4" s="3"/>
      <c r="J4" s="3"/>
      <c r="K4" s="4"/>
    </row>
    <row r="5" spans="1:31" ht="17.25" customHeight="1" x14ac:dyDescent="0.15">
      <c r="B5" s="112" t="str">
        <f>IF(nKenShu=2,"―",IF(nKenShu=5,"NICT 受付・確認","計画確認"))</f>
        <v>―</v>
      </c>
      <c r="C5" s="112"/>
      <c r="D5" s="112"/>
      <c r="E5" s="113" t="str">
        <f>IF(nKenShu=2,"―",IF(nKenShu=5,"研究所長等","取扱責任者　　(研究所長等)"))</f>
        <v>―</v>
      </c>
      <c r="F5" s="5" t="str">
        <f>IF(nKenShu=2,"―","氏名")</f>
        <v>―</v>
      </c>
      <c r="G5" s="114" t="str">
        <f>IF(nKenShu=2,"","○○　○○ ")</f>
        <v/>
      </c>
      <c r="H5" s="114"/>
      <c r="I5" s="114"/>
      <c r="J5" s="114"/>
      <c r="K5" s="114"/>
      <c r="L5" s="89" t="s">
        <v>8</v>
      </c>
      <c r="M5" s="133" t="str">
        <f>IF(nKenShu=2,"記載は不要です。",IF(nKenShu=5,"NICTにて記載します。","様式提出ごとに確認・承認が必要です。"))</f>
        <v>記載は不要です。</v>
      </c>
      <c r="N5" s="133"/>
      <c r="O5" s="133"/>
      <c r="P5" s="133"/>
      <c r="Q5" s="133"/>
      <c r="R5" s="133"/>
      <c r="S5" s="133"/>
      <c r="T5" s="133"/>
    </row>
    <row r="6" spans="1:31" x14ac:dyDescent="0.15">
      <c r="B6" s="112"/>
      <c r="C6" s="112"/>
      <c r="D6" s="112"/>
      <c r="E6" s="114"/>
      <c r="F6" s="6" t="str">
        <f>IF(nKenShu=2,"―","確認日（年月日）")</f>
        <v>―</v>
      </c>
      <c r="G6" s="134" t="str">
        <f>IF(nKenShu=2,"","○○○○年○○月○○日")</f>
        <v/>
      </c>
      <c r="H6" s="134"/>
      <c r="I6" s="134"/>
      <c r="J6" s="134"/>
      <c r="K6" s="134"/>
      <c r="L6" s="89" t="s">
        <v>8</v>
      </c>
      <c r="M6" s="133" t="str">
        <f>IF(nKenShu=2,"記載は不要です。",IF(nKenShu=5,"NICTにて記載します。","様式提出ごとに確認・承認が必要です。"))</f>
        <v>記載は不要です。</v>
      </c>
      <c r="N6" s="133"/>
      <c r="O6" s="133"/>
      <c r="P6" s="133"/>
      <c r="Q6" s="133"/>
      <c r="R6" s="133"/>
      <c r="S6" s="133"/>
      <c r="T6" s="133"/>
    </row>
    <row r="7" spans="1:31" x14ac:dyDescent="0.15">
      <c r="B7" s="112"/>
      <c r="C7" s="112"/>
      <c r="D7" s="112"/>
      <c r="E7" s="113" t="str">
        <f>IF(nKenShu=2,"―",IF(nKenShu=5,"研究室長等","取扱管理者　（研究室長）"))</f>
        <v>―</v>
      </c>
      <c r="F7" s="5" t="str">
        <f>IF(nKenShu=2,"―","氏名")</f>
        <v>―</v>
      </c>
      <c r="G7" s="135" t="str">
        <f>IF(nKenShu=2,"","○○　○○ ")</f>
        <v/>
      </c>
      <c r="H7" s="135"/>
      <c r="I7" s="135"/>
      <c r="J7" s="135"/>
      <c r="K7" s="135"/>
      <c r="L7" s="89" t="s">
        <v>8</v>
      </c>
      <c r="M7" s="133" t="str">
        <f>IF(nKenShu=2,"記載は不要です。",IF(nKenShu=5,"NICTにて記載します。","様式提出ごとに確認・承認が必要です。"))</f>
        <v>記載は不要です。</v>
      </c>
      <c r="N7" s="133"/>
      <c r="O7" s="133"/>
      <c r="P7" s="133"/>
      <c r="Q7" s="133"/>
      <c r="R7" s="133"/>
      <c r="S7" s="133"/>
      <c r="T7" s="133"/>
    </row>
    <row r="8" spans="1:31" x14ac:dyDescent="0.15">
      <c r="B8" s="112"/>
      <c r="C8" s="112"/>
      <c r="D8" s="112"/>
      <c r="E8" s="114"/>
      <c r="F8" s="6" t="str">
        <f>IF(nKenShu=2,"―","確認日（年月日）")</f>
        <v>―</v>
      </c>
      <c r="G8" s="136" t="str">
        <f>IF(nKenShu=2,"","○○○○年○○月○○日")</f>
        <v/>
      </c>
      <c r="H8" s="136"/>
      <c r="I8" s="136"/>
      <c r="J8" s="136"/>
      <c r="K8" s="136"/>
      <c r="L8" s="89" t="s">
        <v>8</v>
      </c>
      <c r="M8" s="133" t="str">
        <f>IF(nKenShu=2,"記載は不要です。",IF(nKenShu=5,"NICTにて記載します。","様式提出ごとに確認・承認が必要です。"))</f>
        <v>記載は不要です。</v>
      </c>
      <c r="N8" s="133"/>
      <c r="O8" s="133"/>
      <c r="P8" s="133"/>
      <c r="Q8" s="133"/>
      <c r="R8" s="133"/>
      <c r="S8" s="133"/>
      <c r="T8" s="133"/>
      <c r="AE8" s="7"/>
    </row>
    <row r="9" spans="1:31" ht="36.75" customHeight="1" x14ac:dyDescent="0.15">
      <c r="A9" s="7"/>
      <c r="B9" s="115" t="s">
        <v>23</v>
      </c>
      <c r="C9" s="116"/>
      <c r="D9" s="117"/>
      <c r="E9" s="118"/>
      <c r="F9" s="119"/>
      <c r="G9" s="119"/>
      <c r="H9" s="119"/>
      <c r="I9" s="119"/>
      <c r="J9" s="119"/>
      <c r="K9" s="120"/>
      <c r="L9" s="40" t="str">
        <f>IF(M9="","","&lt;--")</f>
        <v>&lt;--</v>
      </c>
      <c r="M9" s="121" t="str">
        <f>IF(nKenShu=2,"記載は不要です（事務局が記載します）。",IF(nYoushiki=1,"記載は不要です。",IF(nYoushiki=2,comtKenKaiKadaiId0,"")))</f>
        <v>記載は不要です（事務局が記載します）。</v>
      </c>
      <c r="N9" s="121"/>
      <c r="O9" s="121"/>
      <c r="P9" s="121"/>
      <c r="Q9" s="121"/>
      <c r="R9" s="121"/>
      <c r="S9" s="121"/>
      <c r="T9" s="121"/>
      <c r="U9" s="8"/>
      <c r="V9" s="8"/>
      <c r="W9" s="8"/>
      <c r="X9" s="8"/>
      <c r="Y9" s="8"/>
      <c r="Z9" s="8"/>
      <c r="AA9" s="8"/>
    </row>
    <row r="10" spans="1:31" ht="53.25" customHeight="1" x14ac:dyDescent="0.15">
      <c r="B10" s="122" t="s">
        <v>163</v>
      </c>
      <c r="C10" s="123"/>
      <c r="D10" s="124"/>
      <c r="E10" s="124"/>
      <c r="F10" s="124"/>
      <c r="G10" s="124"/>
      <c r="H10" s="124"/>
      <c r="I10" s="124"/>
      <c r="J10" s="124"/>
      <c r="K10" s="125"/>
      <c r="L10" s="41"/>
      <c r="M10" s="121"/>
      <c r="N10" s="121"/>
      <c r="O10" s="121"/>
      <c r="P10" s="121"/>
      <c r="Q10" s="121"/>
      <c r="R10" s="121"/>
      <c r="S10" s="121"/>
      <c r="T10" s="121"/>
      <c r="U10" s="8"/>
      <c r="V10" s="8"/>
      <c r="W10" s="8"/>
      <c r="X10" s="8"/>
      <c r="Y10" s="8"/>
      <c r="Z10" s="8"/>
      <c r="AA10" s="8"/>
      <c r="AB10" s="9"/>
    </row>
    <row r="11" spans="1:31" ht="24" customHeight="1" x14ac:dyDescent="0.15">
      <c r="B11" s="126" t="s">
        <v>45</v>
      </c>
      <c r="C11" s="126"/>
      <c r="D11" s="127"/>
      <c r="E11" s="128" t="s">
        <v>102</v>
      </c>
      <c r="F11" s="129"/>
      <c r="G11" s="129"/>
      <c r="H11" s="130" t="str">
        <f>IF($E$11="","",$E$11)</f>
        <v>○○○○年○○月○○日</v>
      </c>
      <c r="I11" s="131"/>
      <c r="J11" s="131"/>
      <c r="K11" s="131"/>
      <c r="L11" s="89" t="s">
        <v>8</v>
      </c>
      <c r="M11" s="132" t="s">
        <v>228</v>
      </c>
      <c r="N11" s="132"/>
      <c r="O11" s="132"/>
      <c r="P11" s="132"/>
      <c r="Q11" s="132"/>
      <c r="R11" s="132"/>
      <c r="S11" s="132"/>
      <c r="T11" s="132"/>
      <c r="U11" s="8"/>
      <c r="V11" s="8"/>
      <c r="W11" s="8"/>
      <c r="X11" s="8"/>
      <c r="Y11" s="8"/>
      <c r="Z11" s="8"/>
      <c r="AA11" s="8"/>
    </row>
    <row r="12" spans="1:31" ht="27.75" customHeight="1" thickBot="1" x14ac:dyDescent="0.2">
      <c r="A12" s="7"/>
      <c r="B12" s="3"/>
      <c r="C12" s="3"/>
      <c r="D12" s="3"/>
      <c r="E12" s="3"/>
      <c r="F12" s="3"/>
      <c r="G12" s="3"/>
      <c r="H12" s="3"/>
      <c r="I12" s="3"/>
      <c r="J12" s="3"/>
      <c r="K12" s="3"/>
      <c r="L12" s="42"/>
      <c r="M12" s="154"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154"/>
      <c r="O12" s="154"/>
      <c r="P12" s="154"/>
      <c r="Q12" s="154"/>
      <c r="R12" s="154"/>
      <c r="S12" s="154"/>
      <c r="T12" s="154"/>
      <c r="U12" s="8"/>
      <c r="V12" s="8"/>
      <c r="W12" s="8"/>
      <c r="X12" s="8"/>
      <c r="Y12" s="8"/>
      <c r="Z12" s="8"/>
      <c r="AA12" s="8"/>
    </row>
    <row r="13" spans="1:31" ht="60" customHeight="1" thickBot="1" x14ac:dyDescent="0.2">
      <c r="B13" s="155" t="str">
        <f>IF(nKenShu=5,"研究課題名
（研究プロジェクトテーマ名）",IF(nKenShu=4,"研究開発課題名
（共同研究契約書の研究題目）","研究開発課題名"))</f>
        <v>研究開発課題名</v>
      </c>
      <c r="C13" s="156"/>
      <c r="D13" s="157"/>
      <c r="E13" s="509" t="s">
        <v>49</v>
      </c>
      <c r="F13" s="510"/>
      <c r="G13" s="510"/>
      <c r="H13" s="510"/>
      <c r="I13" s="510"/>
      <c r="J13" s="510"/>
      <c r="K13" s="511"/>
      <c r="L13" s="89" t="str">
        <f>IF(M12="","","&lt;--")</f>
        <v>&lt;--</v>
      </c>
      <c r="M13" s="154"/>
      <c r="N13" s="154"/>
      <c r="O13" s="154"/>
      <c r="P13" s="154"/>
      <c r="Q13" s="154"/>
      <c r="R13" s="154"/>
      <c r="S13" s="154"/>
      <c r="T13" s="154"/>
      <c r="U13" s="8"/>
      <c r="V13" s="8"/>
      <c r="W13" s="8"/>
      <c r="X13" s="8"/>
      <c r="Y13" s="8"/>
      <c r="Z13" s="8"/>
    </row>
    <row r="14" spans="1:31" ht="34.15" customHeight="1" x14ac:dyDescent="0.15">
      <c r="B14" s="10" t="s">
        <v>25</v>
      </c>
      <c r="C14" s="11"/>
      <c r="D14" s="161" t="s">
        <v>133</v>
      </c>
      <c r="E14" s="162"/>
      <c r="F14" s="162"/>
      <c r="G14" s="162"/>
      <c r="H14" s="162"/>
      <c r="I14" s="162"/>
      <c r="J14" s="162"/>
      <c r="K14" s="163"/>
      <c r="L14" s="41"/>
      <c r="M14" s="154"/>
      <c r="N14" s="154"/>
      <c r="O14" s="154"/>
      <c r="P14" s="154"/>
      <c r="Q14" s="154"/>
      <c r="R14" s="154"/>
      <c r="S14" s="154"/>
      <c r="T14" s="154"/>
      <c r="U14" s="8"/>
      <c r="V14" s="8"/>
      <c r="W14" s="8"/>
      <c r="X14" s="8"/>
      <c r="Y14" s="8"/>
      <c r="Z14" s="8"/>
    </row>
    <row r="15" spans="1:31" ht="27" customHeight="1" x14ac:dyDescent="0.15">
      <c r="B15" s="164" t="str">
        <f>IF(nKenShu=0,"",IF(nKenShu=1,"",IF(nKenShu=2,IF(nYoushiki=1,"提案者","受託者"),IF(nKenShu=3,"受託元",IF(nKenShu=4,"共同研究先","テストベッド利用機関")))))</f>
        <v>提案者</v>
      </c>
      <c r="C15" s="165"/>
      <c r="D15" s="166"/>
      <c r="E15" s="167" t="s">
        <v>49</v>
      </c>
      <c r="F15" s="168"/>
      <c r="G15" s="168"/>
      <c r="H15" s="168"/>
      <c r="I15" s="168"/>
      <c r="J15" s="168"/>
      <c r="K15" s="169"/>
      <c r="L15" s="89" t="str">
        <f>IF(M15="","","&lt;--")</f>
        <v>&lt;--</v>
      </c>
      <c r="M15" s="170" t="str">
        <f>IF(nKenShu=1,comtKenCountParty0,IF(nKenShu=2,IF(nYoushiki=1,comtKenCountParty1,IF(nYoushiki=2,comtKenCountParty2,"")),""))</f>
        <v>代表提案者と共同提案者のすべての研究機関名を記載してください。</v>
      </c>
      <c r="N15" s="170"/>
      <c r="O15" s="170"/>
      <c r="P15" s="170"/>
      <c r="Q15" s="170"/>
      <c r="R15" s="170"/>
      <c r="S15" s="170"/>
      <c r="T15" s="170"/>
      <c r="U15" s="8"/>
      <c r="V15" s="8"/>
      <c r="W15" s="8"/>
      <c r="X15" s="8"/>
      <c r="Y15" s="8"/>
      <c r="Z15" s="8"/>
    </row>
    <row r="16" spans="1:31" ht="24" customHeight="1" x14ac:dyDescent="0.15">
      <c r="B16" s="137" t="s">
        <v>24</v>
      </c>
      <c r="C16" s="138"/>
      <c r="D16" s="139"/>
      <c r="E16" s="12" t="s">
        <v>0</v>
      </c>
      <c r="F16" s="143" t="s">
        <v>103</v>
      </c>
      <c r="G16" s="144"/>
      <c r="H16" s="145" t="str">
        <f>IF($F$16="","",$F$16)</f>
        <v>○○○○年○○月○○日</v>
      </c>
      <c r="I16" s="145"/>
      <c r="J16" s="145"/>
      <c r="K16" s="146"/>
      <c r="L16" s="147" t="str">
        <f>IF(M16="","","&lt;--")</f>
        <v>&lt;--</v>
      </c>
      <c r="M16" s="149"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149"/>
      <c r="O16" s="149"/>
      <c r="P16" s="149"/>
      <c r="Q16" s="149"/>
      <c r="R16" s="149"/>
      <c r="S16" s="149"/>
      <c r="T16" s="149"/>
    </row>
    <row r="17" spans="1:22" ht="24" customHeight="1" x14ac:dyDescent="0.15">
      <c r="B17" s="140"/>
      <c r="C17" s="141"/>
      <c r="D17" s="142"/>
      <c r="E17" s="12" t="s">
        <v>1</v>
      </c>
      <c r="F17" s="150" t="s">
        <v>102</v>
      </c>
      <c r="G17" s="151"/>
      <c r="H17" s="152" t="str">
        <f>IF($F$17="","",$F$17)</f>
        <v>○○○○年○○月○○日</v>
      </c>
      <c r="I17" s="152"/>
      <c r="J17" s="152"/>
      <c r="K17" s="153"/>
      <c r="L17" s="148"/>
      <c r="M17" s="149"/>
      <c r="N17" s="149"/>
      <c r="O17" s="149"/>
      <c r="P17" s="149"/>
      <c r="Q17" s="149"/>
      <c r="R17" s="149"/>
      <c r="S17" s="149"/>
      <c r="T17" s="149"/>
    </row>
    <row r="18" spans="1:22" ht="51" customHeight="1" x14ac:dyDescent="0.15">
      <c r="B18" s="171" t="s">
        <v>18</v>
      </c>
      <c r="C18" s="189"/>
      <c r="D18" s="88" t="s">
        <v>53</v>
      </c>
      <c r="E18" s="192" t="s">
        <v>49</v>
      </c>
      <c r="F18" s="193"/>
      <c r="G18" s="193"/>
      <c r="H18" s="193"/>
      <c r="I18" s="193"/>
      <c r="J18" s="193"/>
      <c r="K18" s="194"/>
      <c r="L18" s="147" t="str">
        <f>IF(M18="","","&lt;--")</f>
        <v/>
      </c>
      <c r="M18" s="149" t="str">
        <f>IF(nKenShu=3,comtToriTantou1,IF(nKenShu=5,comtToriTantou2,""))</f>
        <v/>
      </c>
      <c r="N18" s="149"/>
      <c r="O18" s="149"/>
      <c r="P18" s="149"/>
      <c r="Q18" s="149"/>
      <c r="R18" s="149"/>
      <c r="S18" s="149"/>
      <c r="T18" s="149"/>
    </row>
    <row r="19" spans="1:22" ht="24" customHeight="1" x14ac:dyDescent="0.15">
      <c r="B19" s="173"/>
      <c r="C19" s="190"/>
      <c r="D19" s="88" t="s">
        <v>54</v>
      </c>
      <c r="E19" s="195" t="s">
        <v>104</v>
      </c>
      <c r="F19" s="196"/>
      <c r="G19" s="196"/>
      <c r="H19" s="196"/>
      <c r="I19" s="196"/>
      <c r="J19" s="196"/>
      <c r="K19" s="197"/>
      <c r="L19" s="147"/>
      <c r="M19" s="149"/>
      <c r="N19" s="149"/>
      <c r="O19" s="149"/>
      <c r="P19" s="149"/>
      <c r="Q19" s="149"/>
      <c r="R19" s="149"/>
      <c r="S19" s="149"/>
      <c r="T19" s="149"/>
    </row>
    <row r="20" spans="1:22" ht="24" customHeight="1" x14ac:dyDescent="0.15">
      <c r="B20" s="175"/>
      <c r="C20" s="191"/>
      <c r="D20" s="88" t="s">
        <v>55</v>
      </c>
      <c r="E20" s="198" t="s">
        <v>108</v>
      </c>
      <c r="F20" s="507"/>
      <c r="G20" s="507"/>
      <c r="H20" s="507"/>
      <c r="I20" s="507"/>
      <c r="J20" s="507"/>
      <c r="K20" s="508"/>
      <c r="L20" s="147"/>
      <c r="M20" s="149"/>
      <c r="N20" s="149"/>
      <c r="O20" s="149"/>
      <c r="P20" s="149"/>
      <c r="Q20" s="149"/>
      <c r="R20" s="149"/>
      <c r="S20" s="149"/>
      <c r="T20" s="149"/>
    </row>
    <row r="21" spans="1:22" ht="90.75" customHeight="1" x14ac:dyDescent="0.15">
      <c r="B21" s="171" t="s">
        <v>210</v>
      </c>
      <c r="C21" s="172"/>
      <c r="D21" s="177" t="s">
        <v>227</v>
      </c>
      <c r="E21" s="179" t="s">
        <v>49</v>
      </c>
      <c r="F21" s="180"/>
      <c r="G21" s="180"/>
      <c r="H21" s="180"/>
      <c r="I21" s="180"/>
      <c r="J21" s="180"/>
      <c r="K21" s="181"/>
      <c r="L21" s="89"/>
      <c r="M21" s="90"/>
      <c r="N21" s="90"/>
      <c r="O21" s="90"/>
      <c r="P21" s="90"/>
      <c r="Q21" s="90"/>
      <c r="R21" s="90"/>
      <c r="S21" s="90"/>
      <c r="T21" s="90"/>
    </row>
    <row r="22" spans="1:22" ht="138" customHeight="1" x14ac:dyDescent="0.15">
      <c r="B22" s="173"/>
      <c r="C22" s="174"/>
      <c r="D22" s="178"/>
      <c r="E22" s="182"/>
      <c r="F22" s="183"/>
      <c r="G22" s="183"/>
      <c r="H22" s="183"/>
      <c r="I22" s="183"/>
      <c r="J22" s="183"/>
      <c r="K22" s="184"/>
      <c r="L22" s="40" t="str">
        <f>IF(M22="","","&lt;--")</f>
        <v>&lt;--</v>
      </c>
      <c r="M22" s="185" t="str">
        <f>IF(nKenShu=2,comtKenMokuteki0,IF(nKenShu=5,comtKenMokuteki1,""))</f>
        <v>委託研究計画書における研究概要文を流用いただいても結構です。</v>
      </c>
      <c r="N22" s="185"/>
      <c r="O22" s="185"/>
      <c r="P22" s="185"/>
      <c r="Q22" s="185"/>
      <c r="R22" s="185"/>
      <c r="S22" s="185"/>
      <c r="T22" s="185"/>
    </row>
    <row r="23" spans="1:22" ht="178.5" customHeight="1" x14ac:dyDescent="0.15">
      <c r="B23" s="175"/>
      <c r="C23" s="176"/>
      <c r="D23" s="97" t="s">
        <v>110</v>
      </c>
      <c r="E23" s="186" t="s">
        <v>49</v>
      </c>
      <c r="F23" s="187"/>
      <c r="G23" s="187"/>
      <c r="H23" s="187"/>
      <c r="I23" s="187"/>
      <c r="J23" s="187"/>
      <c r="K23" s="188"/>
      <c r="L23" s="89" t="s">
        <v>8</v>
      </c>
      <c r="M23" s="154"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154"/>
      <c r="O23" s="154"/>
      <c r="P23" s="154"/>
      <c r="Q23" s="154"/>
      <c r="R23" s="154"/>
      <c r="S23" s="154"/>
      <c r="T23" s="154"/>
    </row>
    <row r="24" spans="1:22" s="16" customFormat="1" ht="27" customHeight="1" thickBot="1" x14ac:dyDescent="0.2">
      <c r="A24" s="13"/>
      <c r="B24" s="14"/>
      <c r="C24" s="14"/>
      <c r="D24" s="93"/>
      <c r="E24" s="15"/>
      <c r="F24" s="15"/>
      <c r="G24" s="15"/>
      <c r="H24" s="15"/>
      <c r="I24" s="15"/>
      <c r="J24" s="15"/>
      <c r="K24" s="15"/>
      <c r="L24" s="43"/>
    </row>
    <row r="25" spans="1:22" ht="124.9" customHeight="1" thickBot="1" x14ac:dyDescent="0.2">
      <c r="B25" s="216" t="s">
        <v>111</v>
      </c>
      <c r="C25" s="217"/>
      <c r="D25" s="218"/>
      <c r="E25" s="219" t="s">
        <v>49</v>
      </c>
      <c r="F25" s="220"/>
      <c r="G25" s="220"/>
      <c r="H25" s="220"/>
      <c r="I25" s="220"/>
      <c r="J25" s="220"/>
      <c r="K25" s="221"/>
      <c r="L25" s="89" t="s">
        <v>9</v>
      </c>
      <c r="M25" s="207" t="s">
        <v>212</v>
      </c>
      <c r="N25" s="207"/>
      <c r="O25" s="207"/>
      <c r="P25" s="207"/>
      <c r="Q25" s="207"/>
      <c r="R25" s="207"/>
      <c r="S25" s="207"/>
      <c r="T25" s="207"/>
    </row>
    <row r="26" spans="1:22" s="16" customFormat="1" ht="79.900000000000006" customHeight="1" x14ac:dyDescent="0.15">
      <c r="B26" s="222" t="s">
        <v>211</v>
      </c>
      <c r="C26" s="223"/>
      <c r="D26" s="224"/>
      <c r="E26" s="506" t="s">
        <v>105</v>
      </c>
      <c r="F26" s="506"/>
      <c r="G26" s="226" t="s">
        <v>10</v>
      </c>
      <c r="H26" s="226"/>
      <c r="I26" s="226"/>
      <c r="J26" s="226"/>
      <c r="K26" s="227"/>
      <c r="L26" s="43"/>
    </row>
    <row r="27" spans="1:22" s="16" customFormat="1" ht="137.25" customHeight="1" x14ac:dyDescent="0.15">
      <c r="B27" s="201" t="s">
        <v>26</v>
      </c>
      <c r="C27" s="202"/>
      <c r="D27" s="203"/>
      <c r="E27" s="186" t="s">
        <v>49</v>
      </c>
      <c r="F27" s="187"/>
      <c r="G27" s="187"/>
      <c r="H27" s="187"/>
      <c r="I27" s="187"/>
      <c r="J27" s="187"/>
      <c r="K27" s="188"/>
      <c r="L27" s="89" t="s">
        <v>9</v>
      </c>
      <c r="M27" s="207" t="s">
        <v>213</v>
      </c>
      <c r="N27" s="207"/>
      <c r="O27" s="207"/>
      <c r="P27" s="207"/>
      <c r="Q27" s="207"/>
      <c r="R27" s="207"/>
      <c r="S27" s="207"/>
      <c r="T27" s="207"/>
    </row>
    <row r="28" spans="1:22" ht="133.5" customHeight="1" x14ac:dyDescent="0.15">
      <c r="B28" s="208" t="s">
        <v>74</v>
      </c>
      <c r="C28" s="209"/>
      <c r="D28" s="210"/>
      <c r="E28" s="210"/>
      <c r="F28" s="210"/>
      <c r="G28" s="210"/>
      <c r="H28" s="210"/>
      <c r="I28" s="210"/>
      <c r="J28" s="210"/>
      <c r="K28" s="211"/>
      <c r="L28" s="89"/>
      <c r="M28" s="212" t="s">
        <v>214</v>
      </c>
      <c r="N28" s="212"/>
      <c r="O28" s="212"/>
      <c r="P28" s="212"/>
      <c r="Q28" s="212"/>
      <c r="R28" s="212"/>
      <c r="S28" s="212"/>
      <c r="T28" s="212"/>
    </row>
    <row r="29" spans="1:22" ht="27" customHeight="1" x14ac:dyDescent="0.15">
      <c r="A29" s="7"/>
      <c r="B29" s="3"/>
      <c r="C29" s="3"/>
      <c r="D29" s="3"/>
      <c r="E29" s="3"/>
      <c r="F29" s="3"/>
      <c r="G29" s="3"/>
      <c r="H29" s="3"/>
      <c r="I29" s="3"/>
      <c r="J29" s="3"/>
      <c r="K29" s="3"/>
    </row>
    <row r="30" spans="1:22" ht="27" customHeight="1" x14ac:dyDescent="0.15">
      <c r="B30" s="213" t="s">
        <v>2</v>
      </c>
      <c r="C30" s="214"/>
      <c r="D30" s="214"/>
      <c r="E30" s="214"/>
      <c r="F30" s="214"/>
      <c r="G30" s="214"/>
      <c r="H30" s="214"/>
      <c r="I30" s="214"/>
      <c r="J30" s="214"/>
      <c r="K30" s="215"/>
      <c r="L30" s="41"/>
      <c r="M30" s="17"/>
      <c r="N30" s="17"/>
      <c r="O30" s="17"/>
      <c r="P30" s="17"/>
      <c r="Q30" s="17"/>
      <c r="R30" s="17"/>
      <c r="S30" s="17"/>
      <c r="T30" s="17"/>
      <c r="U30" s="94"/>
      <c r="V30" s="18"/>
    </row>
    <row r="31" spans="1:22" ht="28.15" customHeight="1" x14ac:dyDescent="0.15">
      <c r="B31" s="236" t="s">
        <v>99</v>
      </c>
      <c r="C31" s="237"/>
      <c r="D31" s="240" t="s">
        <v>158</v>
      </c>
      <c r="E31" s="241"/>
      <c r="F31" s="241"/>
      <c r="G31" s="241"/>
      <c r="H31" s="241"/>
      <c r="I31" s="241"/>
      <c r="J31" s="19" t="str">
        <f>IF(LEFT(K31,1)="選","「○」か「―」を選択 →","")</f>
        <v/>
      </c>
      <c r="K31" s="104" t="s">
        <v>21</v>
      </c>
      <c r="L31" s="147" t="s">
        <v>9</v>
      </c>
      <c r="M31" s="170" t="s">
        <v>215</v>
      </c>
      <c r="N31" s="170"/>
      <c r="O31" s="170"/>
      <c r="P31" s="170"/>
      <c r="Q31" s="170"/>
      <c r="R31" s="170"/>
      <c r="S31" s="170"/>
      <c r="T31" s="170"/>
      <c r="U31" s="94"/>
      <c r="V31" s="18"/>
    </row>
    <row r="32" spans="1:22" ht="28.15" customHeight="1" x14ac:dyDescent="0.15">
      <c r="B32" s="238"/>
      <c r="C32" s="239"/>
      <c r="D32" s="240" t="s">
        <v>46</v>
      </c>
      <c r="E32" s="241"/>
      <c r="F32" s="241"/>
      <c r="G32" s="241"/>
      <c r="H32" s="241"/>
      <c r="I32" s="241"/>
      <c r="J32" s="19" t="str">
        <f>IF(LEFT(K32,1)="選","「○」か「―」を選択 →","")</f>
        <v/>
      </c>
      <c r="K32" s="104" t="s">
        <v>62</v>
      </c>
      <c r="L32" s="147"/>
      <c r="M32" s="170"/>
      <c r="N32" s="170"/>
      <c r="O32" s="170"/>
      <c r="P32" s="170"/>
      <c r="Q32" s="170"/>
      <c r="R32" s="170"/>
      <c r="S32" s="170"/>
      <c r="T32" s="170"/>
      <c r="U32" s="94"/>
      <c r="V32" s="18"/>
    </row>
    <row r="33" spans="1:22" ht="28.15" customHeight="1" x14ac:dyDescent="0.15">
      <c r="B33" s="238"/>
      <c r="C33" s="239"/>
      <c r="D33" s="240" t="s">
        <v>47</v>
      </c>
      <c r="E33" s="241"/>
      <c r="F33" s="241"/>
      <c r="G33" s="241"/>
      <c r="H33" s="241"/>
      <c r="I33" s="241"/>
      <c r="J33" s="19" t="str">
        <f>IF(LEFT(K33,1)="選","「○」か「―」を選択 →","")</f>
        <v/>
      </c>
      <c r="K33" s="104" t="s">
        <v>62</v>
      </c>
      <c r="L33" s="147"/>
      <c r="M33" s="170"/>
      <c r="N33" s="170"/>
      <c r="O33" s="170"/>
      <c r="P33" s="170"/>
      <c r="Q33" s="170"/>
      <c r="R33" s="170"/>
      <c r="S33" s="170"/>
      <c r="T33" s="170"/>
      <c r="U33" s="94"/>
      <c r="V33" s="18"/>
    </row>
    <row r="34" spans="1:22" ht="28.15" customHeight="1" x14ac:dyDescent="0.15">
      <c r="B34" s="242" t="str">
        <f>IF(AND(K31="―",K32="―",K33="―",K34="―"),"必ず１つは「○」を
選択してください","")</f>
        <v/>
      </c>
      <c r="C34" s="243"/>
      <c r="D34" s="240" t="s">
        <v>137</v>
      </c>
      <c r="E34" s="241"/>
      <c r="F34" s="241"/>
      <c r="G34" s="241"/>
      <c r="H34" s="241"/>
      <c r="I34" s="241"/>
      <c r="J34" s="19" t="str">
        <f>IF(LEFT(K34,1)="選","「○」か「―」を選択 →","")</f>
        <v/>
      </c>
      <c r="K34" s="104" t="s">
        <v>62</v>
      </c>
      <c r="L34" s="147"/>
      <c r="M34" s="170"/>
      <c r="N34" s="170"/>
      <c r="O34" s="170"/>
      <c r="P34" s="170"/>
      <c r="Q34" s="170"/>
      <c r="R34" s="170"/>
      <c r="S34" s="170"/>
      <c r="T34" s="170"/>
      <c r="U34" s="94"/>
      <c r="V34" s="18"/>
    </row>
    <row r="35" spans="1:22" ht="159" customHeight="1" x14ac:dyDescent="0.15">
      <c r="B35" s="244" t="s">
        <v>230</v>
      </c>
      <c r="C35" s="254"/>
      <c r="D35" s="255" t="s">
        <v>216</v>
      </c>
      <c r="E35" s="256"/>
      <c r="F35" s="256"/>
      <c r="G35" s="256"/>
      <c r="H35" s="24" t="s">
        <v>109</v>
      </c>
      <c r="I35" s="49" t="str">
        <f>IF(LEFT(H35,1)="３","取得方法を記載してください",IF(LEFT(H35,1)="×","詳細を記入してください",""))</f>
        <v>取得方法を記載してください</v>
      </c>
      <c r="J35" s="257"/>
      <c r="K35" s="258"/>
      <c r="L35" s="89" t="s">
        <v>9</v>
      </c>
      <c r="M35" s="228"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228"/>
      <c r="O35" s="228"/>
      <c r="P35" s="228"/>
      <c r="Q35" s="228"/>
      <c r="R35" s="228"/>
      <c r="S35" s="228"/>
      <c r="T35" s="228"/>
      <c r="U35" s="94"/>
      <c r="V35" s="18"/>
    </row>
    <row r="36" spans="1:22" ht="37.9" customHeight="1" x14ac:dyDescent="0.15">
      <c r="B36" s="229" t="str">
        <f>IF(K31="○","記載してください","記載は不要です")</f>
        <v>記載してください</v>
      </c>
      <c r="C36" s="230"/>
      <c r="D36" s="231" t="s">
        <v>48</v>
      </c>
      <c r="E36" s="232"/>
      <c r="F36" s="233" t="s">
        <v>106</v>
      </c>
      <c r="G36" s="234"/>
      <c r="H36" s="234"/>
      <c r="I36" s="234"/>
      <c r="J36" s="234"/>
      <c r="K36" s="235"/>
      <c r="L36" s="89" t="str">
        <f>IF(M36="","","&lt;--")</f>
        <v>&lt;--</v>
      </c>
      <c r="M36" s="170" t="str">
        <f>IF(B36="記載は不要です","","おおよそ決まっている場合は記入してください。決まってない場合は未定と記入してください。（例：20○○年○月頃～20○○年○月頃）")</f>
        <v>おおよそ決まっている場合は記入してください。決まってない場合は未定と記入してください。（例：20○○年○月頃～20○○年○月頃）</v>
      </c>
      <c r="N36" s="170"/>
      <c r="O36" s="170"/>
      <c r="P36" s="170"/>
      <c r="Q36" s="170"/>
      <c r="R36" s="170"/>
      <c r="S36" s="170"/>
      <c r="T36" s="170"/>
      <c r="U36" s="94"/>
      <c r="V36" s="18"/>
    </row>
    <row r="37" spans="1:22" ht="90" customHeight="1" x14ac:dyDescent="0.15">
      <c r="B37" s="244" t="s">
        <v>231</v>
      </c>
      <c r="C37" s="245"/>
      <c r="D37" s="231" t="s">
        <v>27</v>
      </c>
      <c r="E37" s="246"/>
      <c r="F37" s="247" t="s">
        <v>142</v>
      </c>
      <c r="G37" s="248"/>
      <c r="H37" s="248"/>
      <c r="I37" s="248"/>
      <c r="J37" s="248"/>
      <c r="K37" s="249"/>
      <c r="L37" s="89" t="str">
        <f>IF(M37="","","&lt;--")</f>
        <v>&lt;--</v>
      </c>
      <c r="M37" s="106" t="str">
        <f>IF(nKenShu=1,comtDataShutoku0,IF(nKenShu=2,IF(nYoushiki=1,comtDataShutoku1,comtDataShutoku2),comtDataShutoku3))</f>
        <v>・「データ取得者」とは、自らの責任においてデータを取得する者（機関）を言います。個人情報の取扱いを委託（発注）する外部事業者等は該当しません。提案者が外部委託先を使ってデータを取得する場合、提案者が取得することになります。
・「他の機関」「提案者以外の機関」についても同様に、自らの責任においてデータを取得する者（機関）を言います。</v>
      </c>
      <c r="N37" s="106"/>
      <c r="O37" s="106"/>
      <c r="P37" s="106"/>
      <c r="Q37" s="106"/>
      <c r="R37" s="106"/>
      <c r="S37" s="106"/>
      <c r="T37" s="106"/>
      <c r="U37" s="94"/>
      <c r="V37" s="18"/>
    </row>
    <row r="38" spans="1:22" ht="108.75" customHeight="1" x14ac:dyDescent="0.15">
      <c r="B38" s="244" t="s">
        <v>232</v>
      </c>
      <c r="C38" s="250"/>
      <c r="D38" s="231" t="s">
        <v>115</v>
      </c>
      <c r="E38" s="251"/>
      <c r="F38" s="233" t="s">
        <v>119</v>
      </c>
      <c r="G38" s="252"/>
      <c r="H38" s="252"/>
      <c r="I38" s="252"/>
      <c r="J38" s="252"/>
      <c r="K38" s="253"/>
      <c r="L38" s="89" t="s">
        <v>9</v>
      </c>
      <c r="M38" s="185" t="s">
        <v>217</v>
      </c>
      <c r="N38" s="185"/>
      <c r="O38" s="185"/>
      <c r="P38" s="185"/>
      <c r="Q38" s="185"/>
      <c r="R38" s="185"/>
      <c r="S38" s="185"/>
      <c r="T38" s="185"/>
      <c r="U38" s="94"/>
      <c r="V38" s="18"/>
    </row>
    <row r="39" spans="1:22" ht="34.5" customHeight="1" x14ac:dyDescent="0.15">
      <c r="B39" s="269" t="s">
        <v>75</v>
      </c>
      <c r="C39" s="269"/>
      <c r="D39" s="269"/>
      <c r="E39" s="269"/>
      <c r="F39" s="269"/>
      <c r="G39" s="269"/>
      <c r="H39" s="269"/>
      <c r="I39" s="269"/>
      <c r="J39" s="269"/>
      <c r="K39" s="20" t="s">
        <v>90</v>
      </c>
      <c r="M39" s="185"/>
      <c r="N39" s="185"/>
      <c r="O39" s="185"/>
      <c r="P39" s="185"/>
      <c r="Q39" s="185"/>
      <c r="R39" s="185"/>
      <c r="S39" s="185"/>
      <c r="T39" s="185"/>
      <c r="U39" s="18"/>
      <c r="V39" s="18"/>
    </row>
    <row r="40" spans="1:22" ht="55.5" customHeight="1" x14ac:dyDescent="0.15">
      <c r="B40" s="259" t="str">
        <f>IF(LEFT(K39,1)="選","","記載してください")</f>
        <v>記載してください</v>
      </c>
      <c r="C40" s="259"/>
      <c r="D40" s="270" t="str">
        <f>IF(OR(LEFT(K39,1)="２",LEFT(K39,1)="３"),"データを取得する国及び機関：","データを取得する地域及び機関：")</f>
        <v>データを取得する国及び機関：</v>
      </c>
      <c r="E40" s="232"/>
      <c r="F40" s="233" t="s">
        <v>60</v>
      </c>
      <c r="G40" s="271"/>
      <c r="H40" s="271"/>
      <c r="I40" s="271"/>
      <c r="J40" s="271"/>
      <c r="K40" s="272"/>
      <c r="L40" s="89" t="str">
        <f>IF(M40="","","&lt;--")</f>
        <v>&lt;--</v>
      </c>
      <c r="M40" s="154" t="str">
        <f>IF(B40="","","国ごとに、地域名・市町村及び研究機関・大学・会社・敷地等の名称を記載してください。")</f>
        <v>国ごとに、地域名・市町村及び研究機関・大学・会社・敷地等の名称を記載してください。</v>
      </c>
      <c r="N40" s="273"/>
      <c r="O40" s="273"/>
      <c r="P40" s="273"/>
      <c r="Q40" s="273"/>
      <c r="R40" s="273"/>
      <c r="S40" s="273"/>
      <c r="T40" s="273"/>
    </row>
    <row r="41" spans="1:22" ht="27.75" customHeight="1" x14ac:dyDescent="0.15">
      <c r="B41" s="259" t="str">
        <f>IF(LEFT(K39,1)="選","",IF(LEFT(K39,1)="１","記載は不要です","記載してください"))</f>
        <v>記載してください</v>
      </c>
      <c r="C41" s="259"/>
      <c r="D41" s="260" t="s">
        <v>30</v>
      </c>
      <c r="E41" s="261"/>
      <c r="F41" s="262" t="s">
        <v>49</v>
      </c>
      <c r="G41" s="263"/>
      <c r="H41" s="263"/>
      <c r="I41" s="263"/>
      <c r="J41" s="263"/>
      <c r="K41" s="264"/>
      <c r="L41" s="89" t="str">
        <f>IF(M41="","","&lt;--")</f>
        <v>&lt;--</v>
      </c>
      <c r="M41" s="185"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185"/>
      <c r="O41" s="185"/>
      <c r="P41" s="185"/>
      <c r="Q41" s="185"/>
      <c r="R41" s="185"/>
      <c r="S41" s="185"/>
      <c r="T41" s="185"/>
    </row>
    <row r="42" spans="1:22" ht="27.75" customHeight="1" x14ac:dyDescent="0.15">
      <c r="B42" s="259"/>
      <c r="C42" s="259"/>
      <c r="D42" s="265" t="s">
        <v>31</v>
      </c>
      <c r="E42" s="261"/>
      <c r="F42" s="262" t="s">
        <v>49</v>
      </c>
      <c r="G42" s="263"/>
      <c r="H42" s="263"/>
      <c r="I42" s="263"/>
      <c r="J42" s="263"/>
      <c r="K42" s="264"/>
      <c r="L42" s="89"/>
      <c r="M42" s="185"/>
      <c r="N42" s="185"/>
      <c r="O42" s="185"/>
      <c r="P42" s="185"/>
      <c r="Q42" s="185"/>
      <c r="R42" s="185"/>
      <c r="S42" s="185"/>
      <c r="T42" s="185"/>
    </row>
    <row r="43" spans="1:22" ht="27.75" customHeight="1" x14ac:dyDescent="0.15">
      <c r="A43" s="7"/>
      <c r="B43" s="259"/>
      <c r="C43" s="259"/>
      <c r="D43" s="265" t="s">
        <v>32</v>
      </c>
      <c r="E43" s="266"/>
      <c r="F43" s="267"/>
      <c r="G43" s="267"/>
      <c r="H43" s="267"/>
      <c r="I43" s="267"/>
      <c r="J43" s="268"/>
      <c r="K43" s="20" t="s">
        <v>21</v>
      </c>
      <c r="L43" s="89"/>
      <c r="U43" s="18"/>
      <c r="V43" s="18"/>
    </row>
    <row r="44" spans="1:22" ht="27.75" customHeight="1" x14ac:dyDescent="0.15">
      <c r="A44" s="7"/>
      <c r="B44" s="274"/>
      <c r="C44" s="274"/>
      <c r="D44" s="274"/>
      <c r="E44" s="274"/>
      <c r="F44" s="274"/>
      <c r="G44" s="274"/>
      <c r="H44" s="274"/>
      <c r="I44" s="274"/>
      <c r="J44" s="274"/>
      <c r="K44" s="274"/>
      <c r="L44" s="44"/>
      <c r="N44" s="90"/>
      <c r="O44" s="90"/>
      <c r="P44" s="90"/>
      <c r="Q44" s="90"/>
      <c r="R44" s="90"/>
      <c r="S44" s="90"/>
      <c r="T44" s="90"/>
      <c r="U44" s="18"/>
      <c r="V44" s="18"/>
    </row>
    <row r="45" spans="1:22" ht="27" customHeight="1" x14ac:dyDescent="0.15">
      <c r="B45" s="275" t="s">
        <v>73</v>
      </c>
      <c r="C45" s="276"/>
      <c r="D45" s="276"/>
      <c r="E45" s="276"/>
      <c r="F45" s="276"/>
      <c r="G45" s="276"/>
      <c r="H45" s="276"/>
      <c r="I45" s="276"/>
      <c r="J45" s="276"/>
      <c r="K45" s="277"/>
      <c r="L45" s="89"/>
      <c r="N45" s="90"/>
      <c r="O45" s="90"/>
      <c r="P45" s="90"/>
      <c r="Q45" s="90"/>
      <c r="R45" s="90"/>
      <c r="S45" s="90"/>
      <c r="T45" s="90"/>
      <c r="U45" s="94"/>
      <c r="V45" s="18"/>
    </row>
    <row r="46" spans="1:22" ht="39" customHeight="1" x14ac:dyDescent="0.15">
      <c r="B46" s="269" t="s">
        <v>76</v>
      </c>
      <c r="C46" s="269"/>
      <c r="D46" s="269"/>
      <c r="E46" s="269"/>
      <c r="F46" s="269"/>
      <c r="G46" s="269"/>
      <c r="H46" s="269"/>
      <c r="I46" s="269"/>
      <c r="J46" s="269"/>
      <c r="K46" s="20" t="s">
        <v>56</v>
      </c>
      <c r="L46" s="89"/>
      <c r="N46" s="90"/>
      <c r="O46" s="90"/>
      <c r="P46" s="90"/>
      <c r="Q46" s="90"/>
      <c r="R46" s="90"/>
      <c r="S46" s="90"/>
      <c r="T46" s="90"/>
      <c r="U46" s="94"/>
      <c r="V46" s="18"/>
    </row>
    <row r="47" spans="1:22" ht="36.75" customHeight="1" x14ac:dyDescent="0.15">
      <c r="B47" s="278" t="str">
        <f>IF(LEFT(K46,1)="選","",IF(OR(LEFT(K46,1)="１",LEFT(K46,1)="３"),"記載・選択してください","記載・選択は不要です"))</f>
        <v>記載・選択してください</v>
      </c>
      <c r="C47" s="279"/>
      <c r="D47" s="284" t="s">
        <v>29</v>
      </c>
      <c r="E47" s="250"/>
      <c r="F47" s="21" t="s">
        <v>89</v>
      </c>
      <c r="G47" s="285" t="str">
        <f>IF(LEFT(F47,1)="４","取得手段を記載してください","")</f>
        <v>取得手段を記載してください</v>
      </c>
      <c r="H47" s="254"/>
      <c r="I47" s="286"/>
      <c r="J47" s="252"/>
      <c r="K47" s="253"/>
      <c r="L47" s="44"/>
      <c r="M47" s="22"/>
      <c r="N47" s="22"/>
      <c r="O47" s="22"/>
      <c r="P47" s="22"/>
      <c r="Q47" s="22"/>
      <c r="R47" s="22"/>
      <c r="S47" s="22"/>
      <c r="T47" s="22"/>
      <c r="U47" s="94"/>
      <c r="V47" s="18"/>
    </row>
    <row r="48" spans="1:22" ht="51.4" customHeight="1" x14ac:dyDescent="0.15">
      <c r="B48" s="280"/>
      <c r="C48" s="281"/>
      <c r="D48" s="287" t="s">
        <v>61</v>
      </c>
      <c r="E48" s="288"/>
      <c r="F48" s="288"/>
      <c r="G48" s="288"/>
      <c r="H48" s="288"/>
      <c r="I48" s="288"/>
      <c r="J48" s="289"/>
      <c r="K48" s="20" t="s">
        <v>21</v>
      </c>
      <c r="L48" s="44"/>
      <c r="M48" s="22"/>
      <c r="N48" s="22"/>
      <c r="O48" s="22"/>
      <c r="P48" s="22"/>
      <c r="Q48" s="22"/>
      <c r="R48" s="22"/>
      <c r="S48" s="22"/>
      <c r="T48" s="22"/>
      <c r="U48" s="94"/>
      <c r="V48" s="18"/>
    </row>
    <row r="49" spans="1:43" ht="72" customHeight="1" x14ac:dyDescent="0.15">
      <c r="B49" s="282"/>
      <c r="C49" s="283"/>
      <c r="D49" s="290" t="s">
        <v>96</v>
      </c>
      <c r="E49" s="291"/>
      <c r="F49" s="291"/>
      <c r="G49" s="291"/>
      <c r="H49" s="291"/>
      <c r="I49" s="291"/>
      <c r="J49" s="292"/>
      <c r="K49" s="20" t="s">
        <v>146</v>
      </c>
      <c r="L49" s="45"/>
      <c r="M49" s="23"/>
      <c r="N49" s="23"/>
      <c r="O49" s="23"/>
      <c r="P49" s="23"/>
      <c r="Q49" s="23"/>
      <c r="R49" s="23"/>
      <c r="S49" s="23"/>
      <c r="T49" s="23"/>
      <c r="U49" s="94"/>
      <c r="V49" s="18"/>
    </row>
    <row r="50" spans="1:43" ht="36.75" customHeight="1" x14ac:dyDescent="0.15">
      <c r="B50" s="278" t="str">
        <f>IF(LEFT(K46,1)="選","",IF(OR(LEFT(K46,1)="２",LEFT(K46,1)="３"),"記載・選択してください","記載・選択は不要です"))</f>
        <v>記載・選択してください</v>
      </c>
      <c r="C50" s="302"/>
      <c r="D50" s="284" t="s">
        <v>28</v>
      </c>
      <c r="E50" s="305"/>
      <c r="F50" s="306" t="s">
        <v>49</v>
      </c>
      <c r="G50" s="307"/>
      <c r="H50" s="307"/>
      <c r="I50" s="307"/>
      <c r="J50" s="307"/>
      <c r="K50" s="308"/>
      <c r="L50" s="89" t="str">
        <f>IF(M50="","","&lt;--")</f>
        <v>&lt;--</v>
      </c>
      <c r="M50" s="309"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309"/>
      <c r="O50" s="309"/>
      <c r="P50" s="309"/>
      <c r="Q50" s="309"/>
      <c r="R50" s="309"/>
      <c r="S50" s="309"/>
      <c r="T50" s="309"/>
      <c r="U50" s="94"/>
      <c r="V50" s="18"/>
    </row>
    <row r="51" spans="1:43" ht="36" customHeight="1" x14ac:dyDescent="0.15">
      <c r="B51" s="303"/>
      <c r="C51" s="304"/>
      <c r="D51" s="310" t="s">
        <v>11</v>
      </c>
      <c r="E51" s="267"/>
      <c r="F51" s="267"/>
      <c r="G51" s="267"/>
      <c r="H51" s="267"/>
      <c r="I51" s="267"/>
      <c r="J51" s="268"/>
      <c r="K51" s="20" t="s">
        <v>21</v>
      </c>
      <c r="L51" s="45"/>
      <c r="M51" s="309"/>
      <c r="N51" s="309"/>
      <c r="O51" s="309"/>
      <c r="P51" s="309"/>
      <c r="Q51" s="309"/>
      <c r="R51" s="309"/>
      <c r="S51" s="309"/>
      <c r="T51" s="309"/>
      <c r="U51" s="94"/>
      <c r="V51" s="18"/>
    </row>
    <row r="52" spans="1:43" ht="27.75" customHeight="1" x14ac:dyDescent="0.15">
      <c r="A52" s="7"/>
      <c r="B52" s="92"/>
      <c r="C52" s="92"/>
      <c r="D52" s="92"/>
      <c r="E52" s="92"/>
      <c r="F52" s="92"/>
      <c r="G52" s="92"/>
      <c r="H52" s="92"/>
      <c r="I52" s="92"/>
      <c r="J52" s="92"/>
      <c r="K52" s="92"/>
      <c r="L52" s="44"/>
      <c r="M52" s="309"/>
      <c r="N52" s="309"/>
      <c r="O52" s="309"/>
      <c r="P52" s="309"/>
      <c r="Q52" s="309"/>
      <c r="R52" s="309"/>
      <c r="S52" s="309"/>
      <c r="T52" s="309"/>
      <c r="U52" s="18"/>
      <c r="V52" s="18"/>
    </row>
    <row r="53" spans="1:43" ht="26.1" customHeight="1" x14ac:dyDescent="0.15">
      <c r="B53" s="311" t="s">
        <v>3</v>
      </c>
      <c r="C53" s="312" t="s">
        <v>3</v>
      </c>
      <c r="D53" s="312"/>
      <c r="E53" s="312"/>
      <c r="F53" s="312"/>
      <c r="G53" s="312"/>
      <c r="H53" s="312"/>
      <c r="I53" s="312"/>
      <c r="J53" s="312"/>
      <c r="K53" s="117"/>
      <c r="L53" s="46"/>
      <c r="M53" s="309"/>
      <c r="N53" s="309"/>
      <c r="O53" s="309"/>
      <c r="P53" s="309"/>
      <c r="Q53" s="309"/>
      <c r="R53" s="309"/>
      <c r="S53" s="309"/>
      <c r="T53" s="309"/>
      <c r="U53" s="18"/>
      <c r="V53" s="18"/>
      <c r="W53" s="16"/>
      <c r="X53" s="16"/>
      <c r="Y53" s="16"/>
    </row>
    <row r="54" spans="1:43" ht="60" customHeight="1" x14ac:dyDescent="0.15">
      <c r="B54" s="244" t="s">
        <v>230</v>
      </c>
      <c r="C54" s="245"/>
      <c r="D54" s="293" t="s">
        <v>218</v>
      </c>
      <c r="E54" s="294"/>
      <c r="F54" s="294"/>
      <c r="G54" s="294"/>
      <c r="H54" s="294"/>
      <c r="I54" s="294"/>
      <c r="J54" s="295"/>
      <c r="K54" s="24" t="s">
        <v>126</v>
      </c>
      <c r="L54" s="89" t="s">
        <v>8</v>
      </c>
      <c r="M54" s="154" t="s">
        <v>63</v>
      </c>
      <c r="N54" s="296"/>
      <c r="O54" s="296"/>
      <c r="P54" s="296"/>
      <c r="Q54" s="296"/>
      <c r="R54" s="296"/>
      <c r="S54" s="296"/>
      <c r="T54" s="296"/>
    </row>
    <row r="55" spans="1:43" ht="36.75" customHeight="1" x14ac:dyDescent="0.15">
      <c r="B55" s="244" t="str">
        <f>IF(LEFT(K54,1)="選","",IF(LEFT(K54,1)="２","記載してください","記載は不要です"))</f>
        <v>記載してください</v>
      </c>
      <c r="C55" s="245"/>
      <c r="D55" s="297" t="s">
        <v>70</v>
      </c>
      <c r="E55" s="298"/>
      <c r="F55" s="299" t="s">
        <v>49</v>
      </c>
      <c r="G55" s="300"/>
      <c r="H55" s="300"/>
      <c r="I55" s="300"/>
      <c r="J55" s="300"/>
      <c r="K55" s="301"/>
      <c r="L55" s="44"/>
    </row>
    <row r="56" spans="1:43" ht="73.150000000000006" customHeight="1" x14ac:dyDescent="0.15">
      <c r="B56" s="244" t="s">
        <v>230</v>
      </c>
      <c r="C56" s="245"/>
      <c r="D56" s="313" t="s">
        <v>219</v>
      </c>
      <c r="E56" s="252"/>
      <c r="F56" s="252"/>
      <c r="G56" s="252"/>
      <c r="H56" s="252"/>
      <c r="I56" s="252"/>
      <c r="J56" s="253"/>
      <c r="K56" s="20" t="s">
        <v>20</v>
      </c>
      <c r="L56" s="44"/>
    </row>
    <row r="57" spans="1:43" ht="43.5" customHeight="1" x14ac:dyDescent="0.15">
      <c r="B57" s="314" t="str">
        <f>IF(LEFT(K56,1)="選","",IF(LEFT(K56,1)="２","記載してください","記載は不要です"))</f>
        <v>記載してください</v>
      </c>
      <c r="C57" s="315"/>
      <c r="D57" s="317" t="s">
        <v>33</v>
      </c>
      <c r="E57" s="318"/>
      <c r="F57" s="319" t="s">
        <v>49</v>
      </c>
      <c r="G57" s="189"/>
      <c r="H57" s="189"/>
      <c r="I57" s="189"/>
      <c r="J57" s="189"/>
      <c r="K57" s="320"/>
      <c r="L57" s="89" t="str">
        <f>IF(M57="","","&lt;--")</f>
        <v>&lt;--</v>
      </c>
      <c r="M57" s="154"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106"/>
      <c r="O57" s="106"/>
      <c r="P57" s="106"/>
      <c r="Q57" s="106"/>
      <c r="R57" s="106"/>
      <c r="S57" s="106"/>
      <c r="T57" s="106"/>
    </row>
    <row r="58" spans="1:43" s="3" customFormat="1" ht="113.1" customHeight="1" x14ac:dyDescent="0.15">
      <c r="B58" s="229"/>
      <c r="C58" s="316"/>
      <c r="D58" s="317" t="s">
        <v>220</v>
      </c>
      <c r="E58" s="318"/>
      <c r="F58" s="192" t="s">
        <v>121</v>
      </c>
      <c r="G58" s="193"/>
      <c r="H58" s="193"/>
      <c r="I58" s="193"/>
      <c r="J58" s="193"/>
      <c r="K58" s="194"/>
      <c r="L58" s="89" t="str">
        <f>IF(M58="","","&lt;--")</f>
        <v>&lt;--</v>
      </c>
      <c r="M58" s="154" t="str">
        <f>IF(B57="記載は不要です","",IF(nKenShu=2,comtDataHokansha0,IF(nKenShu=3, comtDataHokansha1,IF(nKenShu=4,comtDataHokansha2,IF(nKenShu=1, comtDataHokansha3,IF(nKenShu=5, comtDataHokansha4,""))))))</f>
        <v>実際に保管する受託者を記入してください。
　・NICT：○○データ、○○データ、・・
　・△△大学：○○データ、カルテ【要配慮】、・・
　・□□株式会社：○○データ、○○データ、・・</v>
      </c>
      <c r="N58" s="106"/>
      <c r="O58" s="106"/>
      <c r="P58" s="106"/>
      <c r="Q58" s="106"/>
      <c r="R58" s="106"/>
      <c r="S58" s="106"/>
      <c r="T58" s="106"/>
      <c r="U58" s="1"/>
      <c r="V58" s="1"/>
      <c r="W58" s="1"/>
      <c r="X58" s="1"/>
      <c r="Y58" s="1"/>
      <c r="Z58" s="1"/>
      <c r="AA58" s="1"/>
      <c r="AB58" s="1"/>
      <c r="AC58" s="1"/>
      <c r="AD58" s="1"/>
      <c r="AE58" s="1"/>
      <c r="AF58" s="1"/>
      <c r="AG58" s="1"/>
      <c r="AH58" s="1"/>
      <c r="AI58" s="1"/>
      <c r="AJ58" s="1"/>
      <c r="AK58" s="1"/>
      <c r="AL58" s="1"/>
      <c r="AM58" s="1"/>
      <c r="AN58" s="1"/>
      <c r="AO58" s="1"/>
      <c r="AP58" s="1"/>
      <c r="AQ58" s="1"/>
    </row>
    <row r="59" spans="1:43" ht="94.5" customHeight="1" x14ac:dyDescent="0.15">
      <c r="B59" s="244" t="s">
        <v>230</v>
      </c>
      <c r="C59" s="245"/>
      <c r="D59" s="256" t="s">
        <v>122</v>
      </c>
      <c r="E59" s="325"/>
      <c r="F59" s="325"/>
      <c r="G59" s="325"/>
      <c r="H59" s="325"/>
      <c r="I59" s="325"/>
      <c r="J59" s="326"/>
      <c r="K59" s="24" t="s">
        <v>130</v>
      </c>
      <c r="L59" s="89" t="s">
        <v>8</v>
      </c>
      <c r="M59" s="207" t="s">
        <v>221</v>
      </c>
      <c r="N59" s="207"/>
      <c r="O59" s="207"/>
      <c r="P59" s="207"/>
      <c r="Q59" s="207"/>
      <c r="R59" s="207"/>
      <c r="S59" s="207"/>
      <c r="T59" s="207"/>
    </row>
    <row r="60" spans="1:43" ht="28.15" customHeight="1" x14ac:dyDescent="0.15">
      <c r="B60" s="314" t="str">
        <f>IF(LEFT(K59,1)="選","",IF(LEFT(K59,1)="１","記載は不要です","海外へ/海外からのデータ移転に関する項目。
記載してください"))</f>
        <v>海外へ/海外からのデータ移転に関する項目。
記載してください</v>
      </c>
      <c r="C60" s="315"/>
      <c r="D60" s="321" t="s">
        <v>64</v>
      </c>
      <c r="E60" s="322"/>
      <c r="F60" s="262" t="s">
        <v>57</v>
      </c>
      <c r="G60" s="263"/>
      <c r="H60" s="263"/>
      <c r="I60" s="263"/>
      <c r="J60" s="263"/>
      <c r="K60" s="264"/>
      <c r="L60" s="89"/>
    </row>
    <row r="61" spans="1:43" ht="28.15" customHeight="1" x14ac:dyDescent="0.15">
      <c r="B61" s="327"/>
      <c r="C61" s="328"/>
      <c r="D61" s="321" t="s">
        <v>65</v>
      </c>
      <c r="E61" s="322"/>
      <c r="F61" s="262" t="s">
        <v>59</v>
      </c>
      <c r="G61" s="263"/>
      <c r="H61" s="263"/>
      <c r="I61" s="263"/>
      <c r="J61" s="263"/>
      <c r="K61" s="264"/>
      <c r="L61" s="89"/>
    </row>
    <row r="62" spans="1:43" ht="43.9" customHeight="1" x14ac:dyDescent="0.15">
      <c r="B62" s="327"/>
      <c r="C62" s="328"/>
      <c r="D62" s="201" t="s">
        <v>66</v>
      </c>
      <c r="E62" s="322"/>
      <c r="F62" s="329" t="s">
        <v>49</v>
      </c>
      <c r="G62" s="330"/>
      <c r="H62" s="330"/>
      <c r="I62" s="330"/>
      <c r="J62" s="330"/>
      <c r="K62" s="331"/>
      <c r="L62" s="89"/>
    </row>
    <row r="63" spans="1:43" ht="43.5" customHeight="1" x14ac:dyDescent="0.15">
      <c r="B63" s="327"/>
      <c r="C63" s="328"/>
      <c r="D63" s="321" t="s">
        <v>67</v>
      </c>
      <c r="E63" s="322"/>
      <c r="F63" s="262" t="s">
        <v>49</v>
      </c>
      <c r="G63" s="263"/>
      <c r="H63" s="263"/>
      <c r="I63" s="263"/>
      <c r="J63" s="263"/>
      <c r="K63" s="264"/>
      <c r="L63" s="89"/>
    </row>
    <row r="64" spans="1:43" ht="28.15" customHeight="1" x14ac:dyDescent="0.15">
      <c r="B64" s="229"/>
      <c r="C64" s="316"/>
      <c r="D64" s="321" t="s">
        <v>68</v>
      </c>
      <c r="E64" s="322"/>
      <c r="F64" s="233" t="s">
        <v>49</v>
      </c>
      <c r="G64" s="234"/>
      <c r="H64" s="234"/>
      <c r="I64" s="234"/>
      <c r="J64" s="234"/>
      <c r="K64" s="235"/>
      <c r="L64" s="89" t="str">
        <f>IF(M64="","","&lt;--")</f>
        <v>&lt;--</v>
      </c>
      <c r="M64" s="185"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185"/>
      <c r="O64" s="185"/>
      <c r="P64" s="185"/>
      <c r="Q64" s="185"/>
      <c r="R64" s="185"/>
      <c r="S64" s="185"/>
      <c r="T64" s="185"/>
    </row>
    <row r="65" spans="1:25" ht="26.25" customHeight="1" x14ac:dyDescent="0.15">
      <c r="A65" s="7"/>
      <c r="B65" s="323"/>
      <c r="C65" s="324"/>
      <c r="D65" s="324"/>
      <c r="E65" s="324"/>
      <c r="F65" s="324"/>
      <c r="G65" s="324"/>
      <c r="H65" s="324"/>
      <c r="I65" s="324"/>
      <c r="J65" s="324"/>
      <c r="K65" s="324"/>
      <c r="L65" s="47"/>
      <c r="M65" s="185"/>
      <c r="N65" s="185"/>
      <c r="O65" s="185"/>
      <c r="P65" s="185"/>
      <c r="Q65" s="185"/>
      <c r="R65" s="185"/>
      <c r="S65" s="185"/>
      <c r="T65" s="185"/>
      <c r="U65" s="16"/>
      <c r="V65" s="16"/>
      <c r="W65" s="16"/>
      <c r="X65" s="16"/>
      <c r="Y65" s="16"/>
    </row>
    <row r="66" spans="1:25" ht="26.1" customHeight="1" x14ac:dyDescent="0.15">
      <c r="B66" s="213" t="s">
        <v>7</v>
      </c>
      <c r="C66" s="332"/>
      <c r="D66" s="332"/>
      <c r="E66" s="332"/>
      <c r="F66" s="332"/>
      <c r="G66" s="332"/>
      <c r="H66" s="332"/>
      <c r="I66" s="332"/>
      <c r="J66" s="332"/>
      <c r="K66" s="333"/>
      <c r="L66" s="46"/>
      <c r="M66" s="13"/>
      <c r="N66" s="13"/>
      <c r="O66" s="13"/>
      <c r="P66" s="13"/>
      <c r="Q66" s="13"/>
      <c r="R66" s="13"/>
      <c r="S66" s="13"/>
      <c r="T66" s="16"/>
      <c r="U66" s="16"/>
      <c r="V66" s="16"/>
      <c r="W66" s="16"/>
      <c r="X66" s="16"/>
      <c r="Y66" s="16"/>
    </row>
    <row r="67" spans="1:25" ht="91.5" customHeight="1" x14ac:dyDescent="0.15">
      <c r="B67" s="259" t="s">
        <v>232</v>
      </c>
      <c r="C67" s="259"/>
      <c r="D67" s="334" t="s">
        <v>222</v>
      </c>
      <c r="E67" s="335"/>
      <c r="F67" s="233" t="s">
        <v>49</v>
      </c>
      <c r="G67" s="271"/>
      <c r="H67" s="271"/>
      <c r="I67" s="271"/>
      <c r="J67" s="271"/>
      <c r="K67" s="272"/>
      <c r="L67" s="89" t="str">
        <f>IF(M67="","","&lt;--")</f>
        <v>&lt;--</v>
      </c>
      <c r="M67" s="154" t="str">
        <f>IF(nKenShu=2,comtDataRiyousha0,IF(nKenShu=3, comtDataRiyousha1,IF(nKenShu=4, comtDataRiyousha2,IF(nKenShu=1, comtDataRiyousha3,IF(nKenShu=5, comtDataRiyousha4,"")))))</f>
        <v>実際に利用する受託者（データを受け取るだけの受託者を含む）を記入してください。</v>
      </c>
      <c r="N67" s="106"/>
      <c r="O67" s="106"/>
      <c r="P67" s="106"/>
      <c r="Q67" s="106"/>
      <c r="R67" s="106"/>
      <c r="S67" s="106"/>
      <c r="T67" s="106"/>
      <c r="U67" s="94"/>
      <c r="V67" s="18"/>
    </row>
    <row r="68" spans="1:25" ht="39.4" customHeight="1" x14ac:dyDescent="0.15">
      <c r="B68" s="259"/>
      <c r="C68" s="259"/>
      <c r="D68" s="334" t="s">
        <v>34</v>
      </c>
      <c r="E68" s="335"/>
      <c r="F68" s="233" t="s">
        <v>49</v>
      </c>
      <c r="G68" s="271"/>
      <c r="H68" s="271"/>
      <c r="I68" s="271"/>
      <c r="J68" s="271"/>
      <c r="K68" s="272"/>
      <c r="L68" s="89" t="str">
        <f>IF(M68="","","&lt;--")</f>
        <v>&lt;--</v>
      </c>
      <c r="M68" s="154" t="str">
        <f>IF(nKenShu=2,comtDataRiyoudata0,IF(nKenShu=3, comtDataRiyoudata1,IF(nKenShu=4, comtDataRiyoudata2,IF(nKenShu=1, "",IF(nKenShu=5, comtDataRiyoudata4,"")))))</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154"/>
      <c r="O68" s="154"/>
      <c r="P68" s="154"/>
      <c r="Q68" s="154"/>
      <c r="R68" s="154"/>
      <c r="S68" s="154"/>
      <c r="T68" s="154"/>
      <c r="U68" s="94"/>
      <c r="V68" s="18"/>
    </row>
    <row r="69" spans="1:25" ht="27" customHeight="1" x14ac:dyDescent="0.15">
      <c r="B69" s="336" t="s">
        <v>12</v>
      </c>
      <c r="C69" s="337"/>
      <c r="D69" s="337"/>
      <c r="E69" s="337"/>
      <c r="F69" s="337"/>
      <c r="G69" s="337"/>
      <c r="H69" s="337"/>
      <c r="I69" s="337"/>
      <c r="J69" s="337"/>
      <c r="K69" s="338"/>
      <c r="L69" s="41"/>
      <c r="M69" s="154"/>
      <c r="N69" s="154"/>
      <c r="O69" s="154"/>
      <c r="P69" s="154"/>
      <c r="Q69" s="154"/>
      <c r="R69" s="154"/>
      <c r="S69" s="154"/>
      <c r="T69" s="154"/>
    </row>
    <row r="70" spans="1:25" ht="108" customHeight="1" x14ac:dyDescent="0.15">
      <c r="B70" s="244" t="s">
        <v>230</v>
      </c>
      <c r="C70" s="348"/>
      <c r="D70" s="350" t="s">
        <v>87</v>
      </c>
      <c r="E70" s="351"/>
      <c r="F70" s="351"/>
      <c r="G70" s="351"/>
      <c r="H70" s="351"/>
      <c r="I70" s="351"/>
      <c r="J70" s="352"/>
      <c r="K70" s="20" t="s">
        <v>21</v>
      </c>
      <c r="L70" s="89" t="s">
        <v>9</v>
      </c>
      <c r="M70" s="353" t="s">
        <v>223</v>
      </c>
      <c r="N70" s="353"/>
      <c r="O70" s="353"/>
      <c r="P70" s="353"/>
      <c r="Q70" s="353"/>
      <c r="R70" s="353"/>
      <c r="S70" s="353"/>
      <c r="T70" s="353"/>
      <c r="U70" s="18"/>
      <c r="V70" s="18"/>
    </row>
    <row r="71" spans="1:25" ht="69" customHeight="1" x14ac:dyDescent="0.15">
      <c r="B71" s="349"/>
      <c r="C71" s="348"/>
      <c r="D71" s="354" t="s">
        <v>52</v>
      </c>
      <c r="E71" s="355"/>
      <c r="F71" s="355"/>
      <c r="G71" s="355"/>
      <c r="H71" s="355"/>
      <c r="I71" s="355"/>
      <c r="J71" s="356"/>
      <c r="K71" s="20" t="s">
        <v>21</v>
      </c>
      <c r="L71" s="89" t="s">
        <v>9</v>
      </c>
      <c r="M71" s="353" t="s">
        <v>224</v>
      </c>
      <c r="N71" s="353"/>
      <c r="O71" s="353"/>
      <c r="P71" s="353"/>
      <c r="Q71" s="353"/>
      <c r="R71" s="353"/>
      <c r="S71" s="353"/>
      <c r="T71" s="353"/>
    </row>
    <row r="72" spans="1:25" ht="41.65" customHeight="1" x14ac:dyDescent="0.15">
      <c r="B72" s="349"/>
      <c r="C72" s="348"/>
      <c r="D72" s="290" t="s">
        <v>51</v>
      </c>
      <c r="E72" s="354"/>
      <c r="F72" s="354"/>
      <c r="G72" s="354"/>
      <c r="H72" s="354"/>
      <c r="I72" s="354"/>
      <c r="J72" s="357"/>
      <c r="K72" s="20" t="s">
        <v>21</v>
      </c>
      <c r="L72" s="89"/>
      <c r="M72" s="95"/>
      <c r="N72" s="95"/>
      <c r="O72" s="91"/>
      <c r="P72" s="91"/>
      <c r="Q72" s="91"/>
      <c r="R72" s="91"/>
      <c r="S72" s="91"/>
      <c r="T72" s="91"/>
    </row>
    <row r="73" spans="1:25" ht="27.75" customHeight="1" x14ac:dyDescent="0.15">
      <c r="B73" s="339"/>
      <c r="C73" s="340"/>
      <c r="D73" s="340"/>
      <c r="E73" s="340"/>
      <c r="F73" s="340"/>
      <c r="G73" s="340"/>
      <c r="H73" s="340"/>
      <c r="I73" s="340"/>
      <c r="J73" s="340"/>
      <c r="K73" s="340"/>
      <c r="L73" s="44"/>
    </row>
    <row r="74" spans="1:25" ht="26.1" customHeight="1" x14ac:dyDescent="0.15">
      <c r="B74" s="341" t="s">
        <v>81</v>
      </c>
      <c r="C74" s="342"/>
      <c r="D74" s="342"/>
      <c r="E74" s="342"/>
      <c r="F74" s="342"/>
      <c r="G74" s="342"/>
      <c r="H74" s="342"/>
      <c r="I74" s="342"/>
      <c r="J74" s="342"/>
      <c r="K74" s="343"/>
      <c r="L74" s="45"/>
      <c r="M74" s="91"/>
      <c r="N74" s="91"/>
      <c r="O74" s="91"/>
      <c r="P74" s="91"/>
      <c r="Q74" s="91"/>
      <c r="R74" s="91"/>
      <c r="S74" s="91"/>
      <c r="T74" s="91"/>
    </row>
    <row r="75" spans="1:25" ht="26.1" customHeight="1" x14ac:dyDescent="0.15">
      <c r="B75" s="344" t="s">
        <v>82</v>
      </c>
      <c r="C75" s="345"/>
      <c r="D75" s="345"/>
      <c r="E75" s="345"/>
      <c r="F75" s="345"/>
      <c r="G75" s="345"/>
      <c r="H75" s="345"/>
      <c r="I75" s="345"/>
      <c r="J75" s="345"/>
      <c r="K75" s="346"/>
      <c r="L75" s="45"/>
      <c r="M75" s="91"/>
      <c r="N75" s="91"/>
      <c r="O75" s="91"/>
      <c r="P75" s="91"/>
      <c r="Q75" s="91"/>
      <c r="R75" s="91"/>
      <c r="S75" s="91"/>
      <c r="T75" s="91"/>
    </row>
    <row r="76" spans="1:25" ht="111" customHeight="1" x14ac:dyDescent="0.15">
      <c r="B76" s="259" t="s">
        <v>231</v>
      </c>
      <c r="C76" s="259"/>
      <c r="D76" s="347" t="s">
        <v>98</v>
      </c>
      <c r="E76" s="347"/>
      <c r="F76" s="347"/>
      <c r="G76" s="347"/>
      <c r="H76" s="347"/>
      <c r="I76" s="347"/>
      <c r="J76" s="347"/>
      <c r="K76" s="20" t="s">
        <v>95</v>
      </c>
      <c r="L76" s="89"/>
      <c r="M76" s="91"/>
      <c r="N76" s="91"/>
      <c r="O76" s="91"/>
      <c r="P76" s="91"/>
      <c r="Q76" s="91"/>
      <c r="R76" s="91"/>
      <c r="S76" s="91"/>
      <c r="T76" s="91"/>
    </row>
    <row r="77" spans="1:25" ht="26.1" customHeight="1" x14ac:dyDescent="0.15">
      <c r="B77" s="344" t="s">
        <v>83</v>
      </c>
      <c r="C77" s="345"/>
      <c r="D77" s="345"/>
      <c r="E77" s="345"/>
      <c r="F77" s="345"/>
      <c r="G77" s="345"/>
      <c r="H77" s="345"/>
      <c r="I77" s="345"/>
      <c r="J77" s="345"/>
      <c r="K77" s="346"/>
      <c r="L77" s="45"/>
      <c r="M77" s="91"/>
      <c r="N77" s="91"/>
      <c r="O77" s="91"/>
      <c r="P77" s="91"/>
      <c r="Q77" s="91"/>
      <c r="R77" s="91"/>
      <c r="S77" s="91"/>
      <c r="T77" s="91"/>
    </row>
    <row r="78" spans="1:25" ht="172.5" customHeight="1" x14ac:dyDescent="0.15">
      <c r="B78" s="259" t="s">
        <v>231</v>
      </c>
      <c r="C78" s="259"/>
      <c r="D78" s="347" t="s">
        <v>123</v>
      </c>
      <c r="E78" s="347"/>
      <c r="F78" s="347"/>
      <c r="G78" s="347"/>
      <c r="H78" s="347"/>
      <c r="I78" s="347"/>
      <c r="J78" s="347"/>
      <c r="K78" s="24" t="s">
        <v>131</v>
      </c>
      <c r="L78" s="89" t="s">
        <v>9</v>
      </c>
      <c r="M78" s="207" t="s">
        <v>120</v>
      </c>
      <c r="N78" s="207"/>
      <c r="O78" s="207"/>
      <c r="P78" s="207"/>
      <c r="Q78" s="207"/>
      <c r="R78" s="207"/>
      <c r="S78" s="207"/>
      <c r="T78" s="207"/>
    </row>
    <row r="79" spans="1:25" ht="61.5" customHeight="1" x14ac:dyDescent="0.15">
      <c r="B79" s="363" t="str">
        <f>IF(LEFT(K78,1)="選","",IF(OR(LEFT(K78,1)="３",LEFT(K78,1)="４",LEFT(K78,1)="×"),"選択してください","選択は不要です"))</f>
        <v>選択してください</v>
      </c>
      <c r="C79" s="363"/>
      <c r="D79" s="364" t="s">
        <v>93</v>
      </c>
      <c r="E79" s="364"/>
      <c r="F79" s="364"/>
      <c r="G79" s="364"/>
      <c r="H79" s="364"/>
      <c r="I79" s="364"/>
      <c r="J79" s="364"/>
      <c r="K79" s="24" t="s">
        <v>21</v>
      </c>
      <c r="L79" s="89"/>
      <c r="M79" s="91"/>
      <c r="N79" s="91"/>
      <c r="O79" s="91"/>
      <c r="P79" s="91"/>
      <c r="Q79" s="91"/>
      <c r="R79" s="91"/>
      <c r="S79" s="91"/>
      <c r="T79" s="91"/>
    </row>
    <row r="80" spans="1:25" ht="113.65" customHeight="1" x14ac:dyDescent="0.15">
      <c r="B80" s="259" t="str">
        <f>IF(LEFT(K78,1)="選","",IF(LEFT(K78,1)="１","選択は不要です","選択してください"))</f>
        <v>選択してください</v>
      </c>
      <c r="C80" s="259"/>
      <c r="D80" s="364" t="s">
        <v>79</v>
      </c>
      <c r="E80" s="365"/>
      <c r="F80" s="365"/>
      <c r="G80" s="365"/>
      <c r="H80" s="365"/>
      <c r="I80" s="365"/>
      <c r="J80" s="365"/>
      <c r="K80" s="24" t="s">
        <v>77</v>
      </c>
      <c r="L80" s="89"/>
      <c r="M80" s="91"/>
      <c r="N80" s="91"/>
      <c r="O80" s="91"/>
      <c r="P80" s="91"/>
      <c r="Q80" s="91"/>
      <c r="R80" s="91"/>
      <c r="S80" s="91"/>
      <c r="T80" s="91"/>
    </row>
    <row r="81" spans="2:25" ht="50.1" customHeight="1" x14ac:dyDescent="0.15">
      <c r="B81" s="259" t="str">
        <f>IF(LEFT(K78,1)="選","",IF(LEFT(K78,1)="１","記載は不要です",IF(LEFT(K80,1)="１","委託先のみ
記載してください","記載して下さい")))</f>
        <v>記載して下さい</v>
      </c>
      <c r="C81" s="259"/>
      <c r="D81" s="358" t="s">
        <v>80</v>
      </c>
      <c r="E81" s="359"/>
      <c r="F81" s="247" t="s">
        <v>78</v>
      </c>
      <c r="G81" s="360"/>
      <c r="H81" s="360"/>
      <c r="I81" s="360"/>
      <c r="J81" s="360"/>
      <c r="K81" s="361"/>
      <c r="L81" s="89"/>
      <c r="M81" s="91"/>
      <c r="N81" s="91"/>
      <c r="O81" s="91"/>
      <c r="P81" s="91"/>
      <c r="Q81" s="91"/>
      <c r="R81" s="91"/>
      <c r="S81" s="91"/>
      <c r="T81" s="91"/>
    </row>
    <row r="82" spans="2:25" ht="26.1" customHeight="1" x14ac:dyDescent="0.15">
      <c r="B82" s="344" t="s">
        <v>84</v>
      </c>
      <c r="C82" s="345"/>
      <c r="D82" s="345"/>
      <c r="E82" s="345"/>
      <c r="F82" s="345"/>
      <c r="G82" s="345"/>
      <c r="H82" s="345"/>
      <c r="I82" s="345"/>
      <c r="J82" s="345"/>
      <c r="K82" s="346"/>
      <c r="L82" s="45"/>
      <c r="M82" s="91"/>
      <c r="N82" s="91"/>
      <c r="O82" s="91"/>
      <c r="P82" s="91"/>
      <c r="Q82" s="91"/>
      <c r="R82" s="91"/>
      <c r="S82" s="91"/>
      <c r="T82" s="91"/>
    </row>
    <row r="83" spans="2:25" ht="183" customHeight="1" x14ac:dyDescent="0.15">
      <c r="B83" s="259" t="s">
        <v>231</v>
      </c>
      <c r="C83" s="259"/>
      <c r="D83" s="362" t="s">
        <v>124</v>
      </c>
      <c r="E83" s="362"/>
      <c r="F83" s="362"/>
      <c r="G83" s="362"/>
      <c r="H83" s="362"/>
      <c r="I83" s="362"/>
      <c r="J83" s="362"/>
      <c r="K83" s="50" t="s">
        <v>117</v>
      </c>
      <c r="L83" s="89" t="str">
        <f>IF(M83="","","&lt;--")</f>
        <v>&lt;--</v>
      </c>
      <c r="M83" s="376" t="str">
        <f>IF(nKenShu=1,comtDaisanTeikyo0,IF(nKenShu=2, comtDaisanTeikyo1,IF(nKenShu=3, comtDaisanTeikyo2,IF(nKenShu=4, comtDaisanTeikyo3,""))))</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376"/>
      <c r="O83" s="376"/>
      <c r="P83" s="376"/>
      <c r="Q83" s="376"/>
      <c r="R83" s="376"/>
      <c r="S83" s="376"/>
      <c r="T83" s="376"/>
    </row>
    <row r="84" spans="2:25" ht="225.4" customHeight="1" x14ac:dyDescent="0.15">
      <c r="B84" s="377" t="str">
        <f>IF(LEFT(K83,1)="選","",IF(LEFT(K83,1)="⑥","記載・選択は不要です","第三者に対するデータの提供・公開に関する項目。
記載・選択してください"))</f>
        <v>第三者に対するデータの提供・公開に関する項目。
記載・選択してください</v>
      </c>
      <c r="C84" s="377"/>
      <c r="D84" s="364" t="s">
        <v>125</v>
      </c>
      <c r="E84" s="365"/>
      <c r="F84" s="378" t="s">
        <v>69</v>
      </c>
      <c r="G84" s="379"/>
      <c r="H84" s="379"/>
      <c r="I84" s="379"/>
      <c r="J84" s="379"/>
      <c r="K84" s="380"/>
      <c r="L84" s="89" t="str">
        <f>IF(M84="","","&lt;--")</f>
        <v>&lt;--</v>
      </c>
      <c r="M84" s="207" t="str">
        <f>IF(OR(LEFT(B84,1)="記",B84=""),"",comtDataTeikyoKokai0)</f>
        <v>データの提供・公開を予定している場合、データ種別（①,②,③,④）ごとに提供又は公開するデータを全てご記入ください。</v>
      </c>
      <c r="N84" s="207"/>
      <c r="O84" s="207"/>
      <c r="P84" s="207"/>
      <c r="Q84" s="207"/>
      <c r="R84" s="207"/>
      <c r="S84" s="207"/>
      <c r="T84" s="207"/>
    </row>
    <row r="85" spans="2:25" ht="76.150000000000006" customHeight="1" x14ac:dyDescent="0.15">
      <c r="B85" s="377"/>
      <c r="C85" s="377"/>
      <c r="D85" s="350" t="s">
        <v>91</v>
      </c>
      <c r="E85" s="351"/>
      <c r="F85" s="351"/>
      <c r="G85" s="351"/>
      <c r="H85" s="351"/>
      <c r="I85" s="351"/>
      <c r="J85" s="352"/>
      <c r="K85" s="24" t="s">
        <v>101</v>
      </c>
      <c r="L85" s="89" t="str">
        <f>IF(M85="","","&lt;--")</f>
        <v>&lt;--</v>
      </c>
      <c r="M85" s="207" t="str">
        <f>IF(OR(LEFT(B84,1)="記",B84=""),"",comtDataTeikyoKokai2)</f>
        <v>データを第三者に提供または公開する場合、本人の同意を得る必要があります。</v>
      </c>
      <c r="N85" s="207"/>
      <c r="O85" s="207"/>
      <c r="P85" s="207"/>
      <c r="Q85" s="207"/>
      <c r="R85" s="207"/>
      <c r="S85" s="207"/>
      <c r="T85" s="207"/>
    </row>
    <row r="86" spans="2:25" ht="59.1" customHeight="1" x14ac:dyDescent="0.15">
      <c r="B86" s="377"/>
      <c r="C86" s="377"/>
      <c r="D86" s="293" t="s">
        <v>92</v>
      </c>
      <c r="E86" s="381"/>
      <c r="F86" s="381"/>
      <c r="G86" s="381"/>
      <c r="H86" s="381"/>
      <c r="I86" s="381"/>
      <c r="J86" s="382"/>
      <c r="K86" s="50" t="s">
        <v>94</v>
      </c>
      <c r="L86" s="45"/>
      <c r="M86" s="25"/>
      <c r="N86" s="25"/>
      <c r="O86" s="25"/>
      <c r="P86" s="25"/>
      <c r="Q86" s="25"/>
      <c r="R86" s="25"/>
      <c r="S86" s="25"/>
      <c r="T86" s="25"/>
    </row>
    <row r="87" spans="2:25" ht="50.25" customHeight="1" x14ac:dyDescent="0.15">
      <c r="B87" s="377"/>
      <c r="C87" s="377"/>
      <c r="D87" s="313" t="s">
        <v>135</v>
      </c>
      <c r="E87" s="252"/>
      <c r="F87" s="366" t="s">
        <v>107</v>
      </c>
      <c r="G87" s="367"/>
      <c r="H87" s="367"/>
      <c r="I87" s="367"/>
      <c r="J87" s="367"/>
      <c r="K87" s="368"/>
      <c r="L87" s="89" t="str">
        <f>IF(M87="","","&lt;--")</f>
        <v>&lt;--</v>
      </c>
      <c r="M87" s="154" t="str">
        <f>IF(OR(LEFT(B84,1)="記",B84=""),"",comtDataTeikyoKokai1)</f>
        <v>提供元：○○○
提供先：△△△</v>
      </c>
      <c r="N87" s="154"/>
      <c r="O87" s="154"/>
      <c r="P87" s="154"/>
      <c r="Q87" s="154"/>
      <c r="R87" s="154"/>
      <c r="S87" s="154"/>
      <c r="T87" s="154"/>
    </row>
    <row r="88" spans="2:25" ht="39.75" customHeight="1" x14ac:dyDescent="0.15">
      <c r="B88" s="377"/>
      <c r="C88" s="377"/>
      <c r="D88" s="313" t="s">
        <v>36</v>
      </c>
      <c r="E88" s="252"/>
      <c r="F88" s="366" t="s">
        <v>49</v>
      </c>
      <c r="G88" s="367"/>
      <c r="H88" s="367"/>
      <c r="I88" s="367"/>
      <c r="J88" s="367"/>
      <c r="K88" s="368"/>
      <c r="L88" s="45"/>
      <c r="M88" s="25"/>
      <c r="N88" s="25"/>
      <c r="O88" s="25"/>
      <c r="P88" s="25"/>
      <c r="Q88" s="25"/>
      <c r="R88" s="25"/>
      <c r="S88" s="25"/>
      <c r="T88" s="25"/>
    </row>
    <row r="89" spans="2:25" ht="27.75" customHeight="1" x14ac:dyDescent="0.15">
      <c r="B89" s="377"/>
      <c r="C89" s="377"/>
      <c r="D89" s="369" t="s">
        <v>37</v>
      </c>
      <c r="E89" s="370"/>
      <c r="F89" s="370"/>
      <c r="G89" s="370"/>
      <c r="H89" s="370"/>
      <c r="I89" s="370"/>
      <c r="J89" s="371"/>
      <c r="K89" s="26" t="s">
        <v>21</v>
      </c>
      <c r="L89" s="89"/>
      <c r="M89" s="25"/>
      <c r="N89" s="25"/>
      <c r="O89" s="25"/>
      <c r="P89" s="25"/>
      <c r="Q89" s="25"/>
      <c r="R89" s="25"/>
      <c r="S89" s="25"/>
      <c r="T89" s="25"/>
      <c r="U89" s="95"/>
    </row>
    <row r="90" spans="2:25" ht="50.25" customHeight="1" x14ac:dyDescent="0.15">
      <c r="B90" s="377"/>
      <c r="C90" s="377"/>
      <c r="D90" s="372" t="s">
        <v>38</v>
      </c>
      <c r="E90" s="373"/>
      <c r="F90" s="373"/>
      <c r="G90" s="373"/>
      <c r="H90" s="373"/>
      <c r="I90" s="373"/>
      <c r="J90" s="374"/>
      <c r="K90" s="26" t="s">
        <v>21</v>
      </c>
      <c r="L90" s="44"/>
      <c r="M90" s="25"/>
      <c r="N90" s="25"/>
      <c r="O90" s="25"/>
      <c r="P90" s="25"/>
      <c r="Q90" s="25"/>
      <c r="R90" s="25"/>
      <c r="S90" s="25"/>
      <c r="T90" s="25"/>
    </row>
    <row r="91" spans="2:25" ht="26.1" customHeight="1" x14ac:dyDescent="0.15">
      <c r="B91" s="375" t="s">
        <v>85</v>
      </c>
      <c r="C91" s="375"/>
      <c r="D91" s="375"/>
      <c r="E91" s="375"/>
      <c r="F91" s="375"/>
      <c r="G91" s="375"/>
      <c r="H91" s="375"/>
      <c r="I91" s="375"/>
      <c r="J91" s="375"/>
      <c r="K91" s="375"/>
      <c r="L91" s="45"/>
      <c r="M91" s="91"/>
      <c r="N91" s="91"/>
      <c r="O91" s="91"/>
      <c r="P91" s="91"/>
      <c r="Q91" s="91"/>
      <c r="R91" s="91"/>
      <c r="S91" s="91"/>
      <c r="T91" s="91"/>
    </row>
    <row r="92" spans="2:25" ht="28.5" customHeight="1" x14ac:dyDescent="0.15">
      <c r="B92" s="377" t="s">
        <v>231</v>
      </c>
      <c r="C92" s="377"/>
      <c r="D92" s="362" t="s">
        <v>35</v>
      </c>
      <c r="E92" s="388"/>
      <c r="F92" s="388"/>
      <c r="G92" s="388"/>
      <c r="H92" s="388"/>
      <c r="I92" s="388"/>
      <c r="J92" s="388"/>
      <c r="K92" s="26" t="s">
        <v>21</v>
      </c>
      <c r="L92" s="44"/>
    </row>
    <row r="93" spans="2:25" ht="27.75" customHeight="1" x14ac:dyDescent="0.15">
      <c r="B93" s="92"/>
      <c r="C93" s="92"/>
      <c r="D93" s="92"/>
      <c r="E93" s="92"/>
      <c r="F93" s="92"/>
      <c r="G93" s="92"/>
      <c r="H93" s="92"/>
      <c r="I93" s="92"/>
      <c r="J93" s="92"/>
      <c r="K93" s="27"/>
      <c r="L93" s="44"/>
      <c r="M93" s="25"/>
      <c r="N93" s="25"/>
      <c r="O93" s="94"/>
      <c r="P93" s="94"/>
      <c r="Q93" s="94"/>
      <c r="R93" s="94"/>
      <c r="S93" s="94"/>
      <c r="T93" s="94"/>
    </row>
    <row r="94" spans="2:25" ht="26.1" customHeight="1" x14ac:dyDescent="0.15">
      <c r="B94" s="213" t="s">
        <v>4</v>
      </c>
      <c r="C94" s="332"/>
      <c r="D94" s="332"/>
      <c r="E94" s="332"/>
      <c r="F94" s="332"/>
      <c r="G94" s="332"/>
      <c r="H94" s="332"/>
      <c r="I94" s="332"/>
      <c r="J94" s="332"/>
      <c r="K94" s="333"/>
      <c r="L94" s="89"/>
      <c r="M94" s="207" t="s">
        <v>225</v>
      </c>
      <c r="N94" s="207"/>
      <c r="O94" s="207"/>
      <c r="P94" s="207"/>
      <c r="Q94" s="207"/>
      <c r="R94" s="207"/>
      <c r="S94" s="389"/>
      <c r="T94" s="389"/>
      <c r="U94" s="16"/>
      <c r="V94" s="16"/>
      <c r="W94" s="16"/>
      <c r="X94" s="16"/>
      <c r="Y94" s="16"/>
    </row>
    <row r="95" spans="2:25" ht="34.15" customHeight="1" x14ac:dyDescent="0.15">
      <c r="B95" s="383" t="s">
        <v>71</v>
      </c>
      <c r="C95" s="383"/>
      <c r="D95" s="383"/>
      <c r="E95" s="383"/>
      <c r="F95" s="383"/>
      <c r="G95" s="383"/>
      <c r="H95" s="383"/>
      <c r="I95" s="383"/>
      <c r="J95" s="383"/>
      <c r="K95" s="26" t="s">
        <v>21</v>
      </c>
      <c r="L95" s="89" t="s">
        <v>8</v>
      </c>
      <c r="M95" s="389"/>
      <c r="N95" s="389"/>
      <c r="O95" s="389"/>
      <c r="P95" s="389"/>
      <c r="Q95" s="389"/>
      <c r="R95" s="389"/>
      <c r="S95" s="389"/>
      <c r="T95" s="389"/>
    </row>
    <row r="96" spans="2:25" ht="34.15" customHeight="1" x14ac:dyDescent="0.15">
      <c r="B96" s="284" t="s">
        <v>42</v>
      </c>
      <c r="C96" s="390"/>
      <c r="D96" s="391"/>
      <c r="E96" s="392" t="s">
        <v>156</v>
      </c>
      <c r="F96" s="393"/>
      <c r="G96" s="105" t="s">
        <v>5</v>
      </c>
      <c r="H96" s="392" t="s">
        <v>156</v>
      </c>
      <c r="I96" s="393"/>
      <c r="J96" s="394" t="s">
        <v>6</v>
      </c>
      <c r="K96" s="395"/>
      <c r="L96" s="89" t="str">
        <f>IF(M96="","","&lt;--")</f>
        <v>&lt;--</v>
      </c>
      <c r="M96" s="121" t="str">
        <f>IF(nKenShu=2,comtRiyouKikan0,IF(nKenShu=5,"",comtRiyouKikan1))</f>
        <v>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v>
      </c>
      <c r="N96" s="121"/>
      <c r="O96" s="121"/>
      <c r="P96" s="121"/>
      <c r="Q96" s="121"/>
      <c r="R96" s="121"/>
      <c r="S96" s="121"/>
      <c r="T96" s="121"/>
    </row>
    <row r="97" spans="1:25" ht="34.15" customHeight="1" x14ac:dyDescent="0.15">
      <c r="B97" s="383" t="s">
        <v>72</v>
      </c>
      <c r="C97" s="383"/>
      <c r="D97" s="383"/>
      <c r="E97" s="383"/>
      <c r="F97" s="383"/>
      <c r="G97" s="383"/>
      <c r="H97" s="383"/>
      <c r="I97" s="383"/>
      <c r="J97" s="383"/>
      <c r="K97" s="26" t="s">
        <v>21</v>
      </c>
      <c r="L97" s="45"/>
      <c r="M97" s="121"/>
      <c r="N97" s="121"/>
      <c r="O97" s="121"/>
      <c r="P97" s="121"/>
      <c r="Q97" s="121"/>
      <c r="R97" s="121"/>
      <c r="S97" s="121"/>
      <c r="T97" s="121"/>
    </row>
    <row r="98" spans="1:25" ht="34.15" customHeight="1" x14ac:dyDescent="0.15">
      <c r="B98" s="384" t="s">
        <v>39</v>
      </c>
      <c r="C98" s="385"/>
      <c r="D98" s="386"/>
      <c r="E98" s="186" t="s">
        <v>49</v>
      </c>
      <c r="F98" s="187"/>
      <c r="G98" s="187"/>
      <c r="H98" s="187"/>
      <c r="I98" s="187"/>
      <c r="J98" s="187"/>
      <c r="K98" s="188"/>
      <c r="L98" s="44"/>
      <c r="M98" s="121"/>
      <c r="N98" s="121"/>
      <c r="O98" s="121"/>
      <c r="P98" s="121"/>
      <c r="Q98" s="121"/>
      <c r="R98" s="121"/>
      <c r="S98" s="121"/>
      <c r="T98" s="121"/>
    </row>
    <row r="99" spans="1:25" ht="27" customHeight="1" x14ac:dyDescent="0.15">
      <c r="A99" s="7"/>
      <c r="B99" s="96"/>
      <c r="C99" s="96"/>
      <c r="D99" s="96"/>
      <c r="E99" s="96"/>
      <c r="F99" s="96"/>
      <c r="G99" s="96"/>
      <c r="H99" s="96"/>
      <c r="I99" s="96"/>
      <c r="J99" s="96"/>
      <c r="K99" s="29"/>
      <c r="L99" s="48"/>
      <c r="M99" s="30"/>
      <c r="N99" s="30"/>
      <c r="O99" s="30"/>
      <c r="P99" s="30"/>
      <c r="Q99" s="30"/>
      <c r="R99" s="30"/>
      <c r="S99" s="13"/>
      <c r="T99" s="16"/>
      <c r="U99" s="16"/>
      <c r="V99" s="16"/>
      <c r="W99" s="16"/>
      <c r="X99" s="16"/>
      <c r="Y99" s="16"/>
    </row>
    <row r="100" spans="1:25" ht="26.65" customHeight="1" x14ac:dyDescent="0.15">
      <c r="A100" s="31"/>
      <c r="B100" s="213" t="s">
        <v>86</v>
      </c>
      <c r="C100" s="332"/>
      <c r="D100" s="332"/>
      <c r="E100" s="332"/>
      <c r="F100" s="332"/>
      <c r="G100" s="332"/>
      <c r="H100" s="332"/>
      <c r="I100" s="332"/>
      <c r="J100" s="332"/>
      <c r="K100" s="333"/>
      <c r="L100" s="45"/>
    </row>
    <row r="101" spans="1:25" ht="75" customHeight="1" x14ac:dyDescent="0.15">
      <c r="A101" s="31"/>
      <c r="B101" s="387" t="s">
        <v>97</v>
      </c>
      <c r="C101" s="387"/>
      <c r="D101" s="387"/>
      <c r="E101" s="387"/>
      <c r="F101" s="387"/>
      <c r="G101" s="387"/>
      <c r="H101" s="387"/>
      <c r="I101" s="387"/>
      <c r="J101" s="387"/>
      <c r="K101" s="26" t="s">
        <v>100</v>
      </c>
      <c r="L101" s="89" t="str">
        <f>IF(M101="","","&lt;--")</f>
        <v>&lt;--</v>
      </c>
      <c r="M101" s="207" t="str">
        <f>IF(nYoushiki=1,IF(nKenShu=2,"人を対象とする研究を行う場合は、人を対象とする研究のチェックリスト（別様式）の提出も必須です。",""),"")</f>
        <v>人を対象とする研究を行う場合は、人を対象とする研究のチェックリスト（別様式）の提出も必須です。</v>
      </c>
      <c r="N101" s="207"/>
      <c r="O101" s="207"/>
      <c r="P101" s="207"/>
      <c r="Q101" s="207"/>
      <c r="R101" s="207"/>
      <c r="S101" s="207"/>
      <c r="T101" s="207"/>
    </row>
    <row r="102" spans="1:25" ht="60" customHeight="1" x14ac:dyDescent="0.15">
      <c r="A102" s="31"/>
      <c r="B102" s="244" t="str">
        <f>IF(LEFT(K101,1)="選","",IF(LEFT(K101,1)="１","記載は不要です",IF(LEFT(K101,1)="×","記載は不要です","記載してください")))</f>
        <v>記載してください</v>
      </c>
      <c r="C102" s="245"/>
      <c r="D102" s="32" t="s">
        <v>40</v>
      </c>
      <c r="E102" s="402" t="s">
        <v>58</v>
      </c>
      <c r="F102" s="252"/>
      <c r="G102" s="252"/>
      <c r="H102" s="253"/>
      <c r="I102" s="38" t="s">
        <v>41</v>
      </c>
      <c r="J102" s="403" t="s">
        <v>102</v>
      </c>
      <c r="K102" s="250"/>
      <c r="L102" s="45"/>
    </row>
    <row r="103" spans="1:25" ht="27" customHeight="1" x14ac:dyDescent="0.15">
      <c r="A103" s="7"/>
      <c r="B103" s="96"/>
      <c r="C103" s="96"/>
      <c r="D103" s="96"/>
      <c r="E103" s="96"/>
      <c r="F103" s="96"/>
      <c r="G103" s="96"/>
      <c r="H103" s="96"/>
      <c r="I103" s="96"/>
      <c r="J103" s="96"/>
      <c r="K103" s="29"/>
      <c r="L103" s="48"/>
      <c r="M103" s="30"/>
      <c r="N103" s="30"/>
      <c r="O103" s="30"/>
      <c r="P103" s="30"/>
      <c r="Q103" s="30"/>
      <c r="R103" s="30"/>
      <c r="S103" s="13"/>
      <c r="T103" s="16"/>
      <c r="U103" s="16"/>
      <c r="V103" s="16"/>
      <c r="W103" s="16"/>
      <c r="X103" s="16"/>
      <c r="Y103" s="16"/>
    </row>
    <row r="104" spans="1:25" ht="26.1" customHeight="1" x14ac:dyDescent="0.15">
      <c r="B104" s="213" t="s">
        <v>17</v>
      </c>
      <c r="C104" s="332"/>
      <c r="D104" s="332"/>
      <c r="E104" s="332"/>
      <c r="F104" s="332"/>
      <c r="G104" s="332"/>
      <c r="H104" s="332"/>
      <c r="I104" s="332"/>
      <c r="J104" s="332"/>
      <c r="K104" s="333"/>
      <c r="L104" s="46"/>
      <c r="M104" s="13"/>
      <c r="N104" s="13"/>
      <c r="O104" s="13"/>
      <c r="P104" s="13"/>
      <c r="Q104" s="13"/>
      <c r="R104" s="13"/>
      <c r="S104" s="13"/>
      <c r="T104" s="16"/>
      <c r="U104" s="16"/>
      <c r="V104" s="16"/>
      <c r="W104" s="16"/>
      <c r="X104" s="16"/>
      <c r="Y104" s="16"/>
    </row>
    <row r="105" spans="1:25" ht="53.65" customHeight="1" x14ac:dyDescent="0.15">
      <c r="B105" s="269" t="s">
        <v>43</v>
      </c>
      <c r="C105" s="269"/>
      <c r="D105" s="269"/>
      <c r="E105" s="269"/>
      <c r="F105" s="269"/>
      <c r="G105" s="269"/>
      <c r="H105" s="269"/>
      <c r="I105" s="269"/>
      <c r="J105" s="269"/>
      <c r="K105" s="26" t="s">
        <v>50</v>
      </c>
      <c r="L105" s="89" t="str">
        <f>IF(M105="","","&lt;--")</f>
        <v>&lt;--</v>
      </c>
      <c r="M105" s="404" t="str">
        <f>IF(nKenShu=1,comtCommitteeCom0,IF(nKenShu=2,IF(nYoushiki=1,comtCommitteeCom1,""),""))</f>
        <v>「１．初回の申請であるため上記リスク評価結果がない」を選択してください。</v>
      </c>
      <c r="N105" s="404"/>
      <c r="O105" s="404"/>
      <c r="P105" s="404"/>
      <c r="Q105" s="404"/>
      <c r="R105" s="404"/>
      <c r="S105" s="404"/>
      <c r="T105" s="404"/>
      <c r="U105" s="94"/>
      <c r="V105" s="18"/>
    </row>
    <row r="106" spans="1:25" ht="212.25" customHeight="1" x14ac:dyDescent="0.15">
      <c r="B106" s="244" t="str">
        <f>IF(LEFT(K105,1)="選","",IF(LEFT(K105,1)="２","記載してください","記載は不要です"))</f>
        <v>記載してください</v>
      </c>
      <c r="C106" s="245"/>
      <c r="D106" s="231" t="s">
        <v>44</v>
      </c>
      <c r="E106" s="246"/>
      <c r="F106" s="396" t="s">
        <v>49</v>
      </c>
      <c r="G106" s="397"/>
      <c r="H106" s="397"/>
      <c r="I106" s="397"/>
      <c r="J106" s="397"/>
      <c r="K106" s="398"/>
      <c r="L106" s="89" t="str">
        <f>IF(M106="","","&lt;--")</f>
        <v/>
      </c>
      <c r="M106" s="207" t="str">
        <f>IF(LEFT(K105,1)="選","",IF(LEFT(K105,1)="２",IF(nKenShu=1,comtCommitteeRes0,IF(nKenShu=2,IF(nYoushiki=2,comtCommitteeRes1,""),"")),""))</f>
        <v/>
      </c>
      <c r="N106" s="207"/>
      <c r="O106" s="207"/>
      <c r="P106" s="207"/>
      <c r="Q106" s="207"/>
      <c r="R106" s="207"/>
      <c r="S106" s="207"/>
      <c r="T106" s="207"/>
      <c r="U106" s="94"/>
      <c r="V106" s="18"/>
    </row>
    <row r="107" spans="1:25" ht="27" customHeight="1" x14ac:dyDescent="0.15">
      <c r="A107" s="7"/>
      <c r="B107" s="96"/>
      <c r="C107" s="96"/>
      <c r="D107" s="96"/>
      <c r="E107" s="96"/>
      <c r="F107" s="96"/>
      <c r="G107" s="96"/>
      <c r="H107" s="96"/>
      <c r="I107" s="96"/>
      <c r="J107" s="96"/>
      <c r="K107" s="29"/>
      <c r="L107" s="48"/>
      <c r="M107" s="33"/>
      <c r="N107" s="30"/>
      <c r="O107" s="30"/>
      <c r="P107" s="30"/>
      <c r="Q107" s="30"/>
      <c r="R107" s="30"/>
      <c r="S107" s="13"/>
      <c r="T107" s="16"/>
      <c r="U107" s="16"/>
      <c r="V107" s="16"/>
      <c r="W107" s="16"/>
      <c r="X107" s="16"/>
      <c r="Y107" s="16"/>
    </row>
    <row r="108" spans="1:25" ht="337.5" customHeight="1" x14ac:dyDescent="0.15">
      <c r="A108" s="8"/>
      <c r="B108" s="387" t="s">
        <v>234</v>
      </c>
      <c r="C108" s="387"/>
      <c r="D108" s="399"/>
      <c r="E108" s="400" t="s">
        <v>49</v>
      </c>
      <c r="F108" s="401"/>
      <c r="G108" s="401"/>
      <c r="H108" s="401"/>
      <c r="I108" s="401"/>
      <c r="J108" s="401"/>
      <c r="K108" s="401"/>
      <c r="L108" s="89" t="s">
        <v>9</v>
      </c>
      <c r="M108" s="207"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v>
      </c>
      <c r="N108" s="207"/>
      <c r="O108" s="207"/>
      <c r="P108" s="207"/>
      <c r="Q108" s="207"/>
      <c r="R108" s="207"/>
      <c r="S108" s="207"/>
      <c r="T108" s="207"/>
    </row>
    <row r="109" spans="1:25" ht="36" customHeight="1" x14ac:dyDescent="0.15">
      <c r="B109" s="34"/>
      <c r="C109" s="34"/>
      <c r="D109" s="35"/>
      <c r="E109" s="35"/>
      <c r="F109" s="35"/>
      <c r="G109" s="35"/>
    </row>
    <row r="110" spans="1:25" ht="36" customHeight="1" x14ac:dyDescent="0.15">
      <c r="B110" s="34"/>
      <c r="C110" s="34"/>
      <c r="D110" s="35"/>
      <c r="E110" s="35"/>
      <c r="F110" s="35"/>
      <c r="G110" s="35"/>
    </row>
    <row r="111" spans="1:25" s="8" customFormat="1" ht="26.65" hidden="1" customHeight="1" x14ac:dyDescent="0.15">
      <c r="B111" s="417" t="s">
        <v>14</v>
      </c>
      <c r="C111" s="417"/>
      <c r="D111" s="417"/>
      <c r="E111" s="35"/>
      <c r="F111" s="35"/>
      <c r="G111" s="35"/>
      <c r="L111" s="51"/>
    </row>
    <row r="112" spans="1:25" s="8" customFormat="1" ht="46.9" hidden="1" customHeight="1" x14ac:dyDescent="0.15">
      <c r="B112" s="418" t="s">
        <v>164</v>
      </c>
      <c r="C112" s="419"/>
      <c r="D112" s="419"/>
      <c r="E112" s="419"/>
      <c r="F112" s="419"/>
      <c r="G112" s="419"/>
      <c r="H112" s="419"/>
      <c r="I112" s="419"/>
      <c r="J112" s="419"/>
      <c r="K112" s="420"/>
      <c r="L112" s="51"/>
    </row>
    <row r="113" spans="2:12" s="8" customFormat="1" ht="33.75" hidden="1" customHeight="1" x14ac:dyDescent="0.15">
      <c r="B113" s="421" t="s">
        <v>226</v>
      </c>
      <c r="C113" s="421"/>
      <c r="D113" s="421"/>
      <c r="E113" s="421"/>
      <c r="F113" s="421"/>
      <c r="G113" s="421"/>
      <c r="H113" s="421"/>
      <c r="I113" s="421"/>
      <c r="J113" s="421"/>
      <c r="K113" s="421"/>
      <c r="L113" s="51"/>
    </row>
    <row r="114" spans="2:12" s="8" customFormat="1" ht="22.15" hidden="1" customHeight="1" x14ac:dyDescent="0.15">
      <c r="B114" s="422" t="s">
        <v>127</v>
      </c>
      <c r="C114" s="423"/>
      <c r="D114" s="423"/>
      <c r="E114" s="423"/>
      <c r="F114" s="423"/>
      <c r="G114" s="423"/>
      <c r="H114" s="423"/>
      <c r="I114" s="423"/>
      <c r="J114" s="423"/>
      <c r="K114" s="424"/>
      <c r="L114" s="51"/>
    </row>
    <row r="115" spans="2:12" s="8" customFormat="1" ht="22.15" hidden="1" customHeight="1" x14ac:dyDescent="0.15">
      <c r="B115" s="405" t="s">
        <v>134</v>
      </c>
      <c r="C115" s="406"/>
      <c r="D115" s="406"/>
      <c r="E115" s="406"/>
      <c r="F115" s="406"/>
      <c r="G115" s="406"/>
      <c r="H115" s="406"/>
      <c r="I115" s="406"/>
      <c r="J115" s="406"/>
      <c r="K115" s="407"/>
      <c r="L115" s="51"/>
    </row>
    <row r="116" spans="2:12" s="8" customFormat="1" ht="22.15" hidden="1" customHeight="1" x14ac:dyDescent="0.15">
      <c r="B116" s="405" t="s">
        <v>128</v>
      </c>
      <c r="C116" s="406"/>
      <c r="D116" s="406"/>
      <c r="E116" s="406"/>
      <c r="F116" s="406"/>
      <c r="G116" s="406"/>
      <c r="H116" s="406"/>
      <c r="I116" s="406"/>
      <c r="J116" s="406"/>
      <c r="K116" s="407"/>
      <c r="L116" s="51"/>
    </row>
    <row r="117" spans="2:12" s="8" customFormat="1" ht="22.15" hidden="1" customHeight="1" x14ac:dyDescent="0.15">
      <c r="B117" s="405" t="s">
        <v>129</v>
      </c>
      <c r="C117" s="406"/>
      <c r="D117" s="406"/>
      <c r="E117" s="406"/>
      <c r="F117" s="406"/>
      <c r="G117" s="406"/>
      <c r="H117" s="406"/>
      <c r="I117" s="406"/>
      <c r="J117" s="406"/>
      <c r="K117" s="407"/>
      <c r="L117" s="51"/>
    </row>
    <row r="118" spans="2:12" s="8" customFormat="1" ht="22.15" hidden="1" customHeight="1" x14ac:dyDescent="0.15">
      <c r="B118" s="408" t="s">
        <v>19</v>
      </c>
      <c r="C118" s="409"/>
      <c r="D118" s="409"/>
      <c r="E118" s="409"/>
      <c r="F118" s="409"/>
      <c r="G118" s="409"/>
      <c r="H118" s="409"/>
      <c r="I118" s="409"/>
      <c r="J118" s="409"/>
      <c r="K118" s="410"/>
      <c r="L118" s="51"/>
    </row>
    <row r="119" spans="2:12" s="8" customFormat="1" hidden="1" x14ac:dyDescent="0.15">
      <c r="B119" s="36"/>
      <c r="C119" s="36"/>
      <c r="D119" s="36"/>
      <c r="E119" s="36"/>
      <c r="F119" s="36"/>
      <c r="G119" s="36"/>
      <c r="H119" s="52"/>
      <c r="I119" s="52"/>
      <c r="J119" s="52"/>
      <c r="K119" s="52"/>
      <c r="L119" s="51"/>
    </row>
    <row r="120" spans="2:12" s="8" customFormat="1" ht="21" hidden="1" customHeight="1" x14ac:dyDescent="0.15">
      <c r="B120" s="425" t="s">
        <v>136</v>
      </c>
      <c r="C120" s="426"/>
      <c r="D120" s="426"/>
      <c r="E120" s="426"/>
      <c r="F120" s="426"/>
      <c r="G120" s="426"/>
      <c r="H120" s="426"/>
      <c r="I120" s="426"/>
      <c r="J120" s="426"/>
      <c r="K120" s="427"/>
      <c r="L120" s="51"/>
    </row>
    <row r="121" spans="2:12" s="8" customFormat="1" ht="21" hidden="1" customHeight="1" x14ac:dyDescent="0.15">
      <c r="B121" s="428" t="s">
        <v>165</v>
      </c>
      <c r="C121" s="429"/>
      <c r="D121" s="429"/>
      <c r="E121" s="429"/>
      <c r="F121" s="429"/>
      <c r="G121" s="429"/>
      <c r="H121" s="429"/>
      <c r="I121" s="429"/>
      <c r="J121" s="429"/>
      <c r="K121" s="430"/>
      <c r="L121" s="51"/>
    </row>
    <row r="122" spans="2:12" s="8" customFormat="1" ht="21" hidden="1" customHeight="1" x14ac:dyDescent="0.15">
      <c r="B122" s="431" t="s">
        <v>166</v>
      </c>
      <c r="C122" s="432"/>
      <c r="D122" s="432"/>
      <c r="E122" s="432"/>
      <c r="F122" s="432"/>
      <c r="G122" s="432"/>
      <c r="H122" s="432"/>
      <c r="I122" s="432"/>
      <c r="J122" s="432"/>
      <c r="K122" s="433"/>
      <c r="L122" s="51"/>
    </row>
    <row r="123" spans="2:12" s="8" customFormat="1" ht="79.5" hidden="1" customHeight="1" x14ac:dyDescent="0.15">
      <c r="B123" s="411" t="s">
        <v>167</v>
      </c>
      <c r="C123" s="412"/>
      <c r="D123" s="412"/>
      <c r="E123" s="412"/>
      <c r="F123" s="412"/>
      <c r="G123" s="412"/>
      <c r="H123" s="412"/>
      <c r="I123" s="412"/>
      <c r="J123" s="412"/>
      <c r="K123" s="413"/>
      <c r="L123" s="51"/>
    </row>
    <row r="124" spans="2:12" s="8" customFormat="1" ht="79.5" hidden="1" customHeight="1" x14ac:dyDescent="0.15">
      <c r="B124" s="414" t="s">
        <v>168</v>
      </c>
      <c r="C124" s="415"/>
      <c r="D124" s="415"/>
      <c r="E124" s="415"/>
      <c r="F124" s="415"/>
      <c r="G124" s="415"/>
      <c r="H124" s="415"/>
      <c r="I124" s="415"/>
      <c r="J124" s="415"/>
      <c r="K124" s="416"/>
      <c r="L124" s="51"/>
    </row>
    <row r="125" spans="2:12" s="8" customFormat="1" ht="39.4" hidden="1" customHeight="1" x14ac:dyDescent="0.15">
      <c r="B125" s="414" t="s">
        <v>169</v>
      </c>
      <c r="C125" s="415"/>
      <c r="D125" s="415"/>
      <c r="E125" s="415"/>
      <c r="F125" s="415"/>
      <c r="G125" s="415"/>
      <c r="H125" s="415"/>
      <c r="I125" s="415"/>
      <c r="J125" s="415"/>
      <c r="K125" s="416"/>
      <c r="L125" s="51"/>
    </row>
    <row r="126" spans="2:12" s="8" customFormat="1" ht="39.4" hidden="1" customHeight="1" x14ac:dyDescent="0.15">
      <c r="B126" s="414" t="s">
        <v>170</v>
      </c>
      <c r="C126" s="415"/>
      <c r="D126" s="415"/>
      <c r="E126" s="415"/>
      <c r="F126" s="415"/>
      <c r="G126" s="415"/>
      <c r="H126" s="415"/>
      <c r="I126" s="415"/>
      <c r="J126" s="415"/>
      <c r="K126" s="416"/>
      <c r="L126" s="51"/>
    </row>
    <row r="127" spans="2:12" s="8" customFormat="1" ht="45" hidden="1" customHeight="1" x14ac:dyDescent="0.15">
      <c r="B127" s="446" t="s">
        <v>171</v>
      </c>
      <c r="C127" s="447"/>
      <c r="D127" s="447"/>
      <c r="E127" s="447"/>
      <c r="F127" s="447"/>
      <c r="G127" s="447"/>
      <c r="H127" s="447"/>
      <c r="I127" s="447"/>
      <c r="J127" s="447"/>
      <c r="K127" s="448"/>
      <c r="L127" s="51"/>
    </row>
    <row r="128" spans="2:12" s="8" customFormat="1" ht="45" hidden="1" customHeight="1" x14ac:dyDescent="0.15">
      <c r="B128" s="434" t="s">
        <v>172</v>
      </c>
      <c r="C128" s="435"/>
      <c r="D128" s="435"/>
      <c r="E128" s="435"/>
      <c r="F128" s="435"/>
      <c r="G128" s="435"/>
      <c r="H128" s="435"/>
      <c r="I128" s="435"/>
      <c r="J128" s="435"/>
      <c r="K128" s="436"/>
      <c r="L128" s="51"/>
    </row>
    <row r="129" spans="2:12" s="8" customFormat="1" ht="59.65" hidden="1" customHeight="1" x14ac:dyDescent="0.15">
      <c r="B129" s="449" t="s">
        <v>173</v>
      </c>
      <c r="C129" s="450"/>
      <c r="D129" s="450"/>
      <c r="E129" s="450"/>
      <c r="F129" s="450"/>
      <c r="G129" s="450"/>
      <c r="H129" s="450"/>
      <c r="I129" s="450"/>
      <c r="J129" s="450"/>
      <c r="K129" s="451"/>
      <c r="L129" s="51"/>
    </row>
    <row r="130" spans="2:12" s="8" customFormat="1" ht="21.75" hidden="1" customHeight="1" x14ac:dyDescent="0.15">
      <c r="B130" s="411" t="s">
        <v>174</v>
      </c>
      <c r="C130" s="412"/>
      <c r="D130" s="412"/>
      <c r="E130" s="412"/>
      <c r="F130" s="412"/>
      <c r="G130" s="412"/>
      <c r="H130" s="412"/>
      <c r="I130" s="412"/>
      <c r="J130" s="412"/>
      <c r="K130" s="413"/>
      <c r="L130" s="51"/>
    </row>
    <row r="131" spans="2:12" s="8" customFormat="1" ht="21.75" hidden="1" customHeight="1" x14ac:dyDescent="0.15">
      <c r="B131" s="414" t="s">
        <v>175</v>
      </c>
      <c r="C131" s="415"/>
      <c r="D131" s="415"/>
      <c r="E131" s="415"/>
      <c r="F131" s="415"/>
      <c r="G131" s="415"/>
      <c r="H131" s="415"/>
      <c r="I131" s="415"/>
      <c r="J131" s="415"/>
      <c r="K131" s="416"/>
      <c r="L131" s="51"/>
    </row>
    <row r="132" spans="2:12" s="8" customFormat="1" ht="21.75" hidden="1" customHeight="1" x14ac:dyDescent="0.15">
      <c r="B132" s="446" t="s">
        <v>176</v>
      </c>
      <c r="C132" s="447"/>
      <c r="D132" s="447"/>
      <c r="E132" s="447"/>
      <c r="F132" s="447"/>
      <c r="G132" s="447"/>
      <c r="H132" s="447"/>
      <c r="I132" s="447"/>
      <c r="J132" s="447"/>
      <c r="K132" s="448"/>
      <c r="L132" s="51"/>
    </row>
    <row r="133" spans="2:12" s="8" customFormat="1" ht="38.450000000000003" hidden="1" customHeight="1" x14ac:dyDescent="0.15">
      <c r="B133" s="434" t="s">
        <v>177</v>
      </c>
      <c r="C133" s="435"/>
      <c r="D133" s="435"/>
      <c r="E133" s="435"/>
      <c r="F133" s="435"/>
      <c r="G133" s="435"/>
      <c r="H133" s="435"/>
      <c r="I133" s="435"/>
      <c r="J133" s="435"/>
      <c r="K133" s="436"/>
      <c r="L133" s="51"/>
    </row>
    <row r="134" spans="2:12" s="8" customFormat="1" ht="21.75" hidden="1" customHeight="1" x14ac:dyDescent="0.15">
      <c r="B134" s="434" t="s">
        <v>178</v>
      </c>
      <c r="C134" s="435"/>
      <c r="D134" s="435"/>
      <c r="E134" s="435"/>
      <c r="F134" s="435"/>
      <c r="G134" s="435"/>
      <c r="H134" s="435"/>
      <c r="I134" s="435"/>
      <c r="J134" s="435"/>
      <c r="K134" s="436"/>
      <c r="L134" s="51"/>
    </row>
    <row r="135" spans="2:12" s="8" customFormat="1" ht="21.75" hidden="1" customHeight="1" x14ac:dyDescent="0.15">
      <c r="B135" s="434" t="s">
        <v>179</v>
      </c>
      <c r="C135" s="435"/>
      <c r="D135" s="435"/>
      <c r="E135" s="435"/>
      <c r="F135" s="435"/>
      <c r="G135" s="435"/>
      <c r="H135" s="435"/>
      <c r="I135" s="435"/>
      <c r="J135" s="435"/>
      <c r="K135" s="436"/>
      <c r="L135" s="51"/>
    </row>
    <row r="136" spans="2:12" s="8" customFormat="1" ht="21.75" hidden="1" customHeight="1" x14ac:dyDescent="0.15">
      <c r="B136" s="437" t="s">
        <v>180</v>
      </c>
      <c r="C136" s="438"/>
      <c r="D136" s="438"/>
      <c r="E136" s="438"/>
      <c r="F136" s="438"/>
      <c r="G136" s="438"/>
      <c r="H136" s="438"/>
      <c r="I136" s="438"/>
      <c r="J136" s="438"/>
      <c r="K136" s="439"/>
      <c r="L136" s="51"/>
    </row>
    <row r="137" spans="2:12" s="8" customFormat="1" ht="21.75" hidden="1" customHeight="1" x14ac:dyDescent="0.15">
      <c r="B137" s="440" t="s">
        <v>16</v>
      </c>
      <c r="C137" s="441"/>
      <c r="D137" s="441"/>
      <c r="E137" s="441"/>
      <c r="F137" s="441"/>
      <c r="G137" s="441"/>
      <c r="H137" s="441"/>
      <c r="I137" s="441"/>
      <c r="J137" s="441"/>
      <c r="K137" s="442"/>
      <c r="L137" s="51"/>
    </row>
    <row r="138" spans="2:12" s="8" customFormat="1" ht="21.75" hidden="1" customHeight="1" x14ac:dyDescent="0.15">
      <c r="B138" s="443" t="s">
        <v>181</v>
      </c>
      <c r="C138" s="444"/>
      <c r="D138" s="444"/>
      <c r="E138" s="444"/>
      <c r="F138" s="444"/>
      <c r="G138" s="444"/>
      <c r="H138" s="444"/>
      <c r="I138" s="444"/>
      <c r="J138" s="444"/>
      <c r="K138" s="445"/>
      <c r="L138" s="51"/>
    </row>
    <row r="139" spans="2:12" s="8" customFormat="1" ht="39.75" hidden="1" customHeight="1" x14ac:dyDescent="0.15">
      <c r="B139" s="76" t="str">
        <f>IF(nKenShu=1,"Co.1",IF(OR(nKenShu*10+nYoushiki=21,nKenShu*10+nYoushiki=22),"Co."&amp;nKenShu*10+nYoushiki,"Co.345"))</f>
        <v>Co.21</v>
      </c>
      <c r="C139" s="81" t="s">
        <v>155</v>
      </c>
      <c r="D139" s="82" t="s">
        <v>138</v>
      </c>
      <c r="E139" s="82" t="s">
        <v>139</v>
      </c>
      <c r="F139" s="82" t="s">
        <v>140</v>
      </c>
      <c r="G139" s="74"/>
      <c r="H139" s="74"/>
      <c r="I139" s="74"/>
      <c r="J139" s="74"/>
      <c r="K139" s="75"/>
      <c r="L139" s="51"/>
    </row>
    <row r="140" spans="2:12" s="8" customFormat="1" ht="39.75" hidden="1" customHeight="1" x14ac:dyDescent="0.15">
      <c r="B140" s="98"/>
      <c r="C140" s="83" t="s">
        <v>145</v>
      </c>
      <c r="D140" s="84" t="s">
        <v>141</v>
      </c>
      <c r="E140" s="84" t="s">
        <v>143</v>
      </c>
      <c r="F140" s="84" t="s">
        <v>144</v>
      </c>
      <c r="G140" s="99"/>
      <c r="H140" s="99"/>
      <c r="I140" s="99"/>
      <c r="J140" s="99"/>
      <c r="K140" s="100"/>
      <c r="L140" s="51"/>
    </row>
    <row r="141" spans="2:12" s="8" customFormat="1" ht="39.75" hidden="1" customHeight="1" x14ac:dyDescent="0.15">
      <c r="B141" s="98"/>
      <c r="C141" s="83" t="s">
        <v>147</v>
      </c>
      <c r="D141" s="84" t="s">
        <v>148</v>
      </c>
      <c r="E141" s="84" t="s">
        <v>149</v>
      </c>
      <c r="F141" s="84" t="s">
        <v>150</v>
      </c>
      <c r="G141" s="99"/>
      <c r="H141" s="99"/>
      <c r="I141" s="99"/>
      <c r="J141" s="99"/>
      <c r="K141" s="100"/>
      <c r="L141" s="51"/>
    </row>
    <row r="142" spans="2:12" s="8" customFormat="1" ht="52.5" hidden="1" customHeight="1" x14ac:dyDescent="0.15">
      <c r="B142" s="101"/>
      <c r="C142" s="85" t="s">
        <v>151</v>
      </c>
      <c r="D142" s="86" t="s">
        <v>152</v>
      </c>
      <c r="E142" s="86" t="s">
        <v>153</v>
      </c>
      <c r="F142" s="86" t="s">
        <v>154</v>
      </c>
      <c r="G142" s="102"/>
      <c r="H142" s="102"/>
      <c r="I142" s="102"/>
      <c r="J142" s="102"/>
      <c r="K142" s="103"/>
      <c r="L142" s="51"/>
    </row>
    <row r="143" spans="2:12" s="8" customFormat="1" ht="43.15" hidden="1" customHeight="1" x14ac:dyDescent="0.15">
      <c r="B143" s="418" t="s">
        <v>182</v>
      </c>
      <c r="C143" s="458"/>
      <c r="D143" s="458"/>
      <c r="E143" s="458"/>
      <c r="F143" s="458"/>
      <c r="G143" s="458"/>
      <c r="H143" s="458"/>
      <c r="I143" s="458"/>
      <c r="J143" s="458"/>
      <c r="K143" s="459"/>
      <c r="L143" s="51"/>
    </row>
    <row r="144" spans="2:12" s="8" customFormat="1" ht="63.75" hidden="1" customHeight="1" x14ac:dyDescent="0.15">
      <c r="B144" s="460" t="s">
        <v>183</v>
      </c>
      <c r="C144" s="461"/>
      <c r="D144" s="462"/>
      <c r="E144" s="462"/>
      <c r="F144" s="462"/>
      <c r="G144" s="462"/>
      <c r="H144" s="462"/>
      <c r="I144" s="462"/>
      <c r="J144" s="462"/>
      <c r="K144" s="463"/>
      <c r="L144" s="51"/>
    </row>
    <row r="145" spans="2:12" s="8" customFormat="1" ht="38.65" hidden="1" customHeight="1" x14ac:dyDescent="0.15">
      <c r="B145" s="455" t="s">
        <v>184</v>
      </c>
      <c r="C145" s="456"/>
      <c r="D145" s="456"/>
      <c r="E145" s="456"/>
      <c r="F145" s="456"/>
      <c r="G145" s="456"/>
      <c r="H145" s="456"/>
      <c r="I145" s="456"/>
      <c r="J145" s="456"/>
      <c r="K145" s="457"/>
      <c r="L145" s="51"/>
    </row>
    <row r="146" spans="2:12" s="8" customFormat="1" ht="117" hidden="1" customHeight="1" x14ac:dyDescent="0.15">
      <c r="B146" s="464" t="s">
        <v>185</v>
      </c>
      <c r="C146" s="465"/>
      <c r="D146" s="465"/>
      <c r="E146" s="465"/>
      <c r="F146" s="465"/>
      <c r="G146" s="465"/>
      <c r="H146" s="465"/>
      <c r="I146" s="465"/>
      <c r="J146" s="465"/>
      <c r="K146" s="466"/>
      <c r="L146" s="51"/>
    </row>
    <row r="147" spans="2:12" s="8" customFormat="1" ht="117" hidden="1" customHeight="1" x14ac:dyDescent="0.15">
      <c r="B147" s="455" t="s">
        <v>186</v>
      </c>
      <c r="C147" s="456"/>
      <c r="D147" s="456"/>
      <c r="E147" s="456"/>
      <c r="F147" s="456"/>
      <c r="G147" s="456"/>
      <c r="H147" s="456"/>
      <c r="I147" s="456"/>
      <c r="J147" s="456"/>
      <c r="K147" s="457"/>
      <c r="L147" s="51"/>
    </row>
    <row r="148" spans="2:12" s="8" customFormat="1" ht="80.099999999999994" hidden="1" customHeight="1" x14ac:dyDescent="0.15">
      <c r="B148" s="440" t="s">
        <v>187</v>
      </c>
      <c r="C148" s="441"/>
      <c r="D148" s="441"/>
      <c r="E148" s="441"/>
      <c r="F148" s="441"/>
      <c r="G148" s="441"/>
      <c r="H148" s="441"/>
      <c r="I148" s="441"/>
      <c r="J148" s="441"/>
      <c r="K148" s="442"/>
      <c r="L148" s="51"/>
    </row>
    <row r="149" spans="2:12" s="8" customFormat="1" ht="80.099999999999994" hidden="1" customHeight="1" x14ac:dyDescent="0.15">
      <c r="B149" s="452" t="s">
        <v>188</v>
      </c>
      <c r="C149" s="453"/>
      <c r="D149" s="453"/>
      <c r="E149" s="453"/>
      <c r="F149" s="453"/>
      <c r="G149" s="453"/>
      <c r="H149" s="453"/>
      <c r="I149" s="453"/>
      <c r="J149" s="453"/>
      <c r="K149" s="454"/>
      <c r="L149" s="51"/>
    </row>
    <row r="150" spans="2:12" s="8" customFormat="1" ht="80.099999999999994" hidden="1" customHeight="1" x14ac:dyDescent="0.15">
      <c r="B150" s="452" t="s">
        <v>189</v>
      </c>
      <c r="C150" s="453"/>
      <c r="D150" s="453"/>
      <c r="E150" s="453"/>
      <c r="F150" s="453"/>
      <c r="G150" s="453"/>
      <c r="H150" s="453"/>
      <c r="I150" s="453"/>
      <c r="J150" s="453"/>
      <c r="K150" s="454"/>
      <c r="L150" s="51"/>
    </row>
    <row r="151" spans="2:12" s="8" customFormat="1" ht="80.099999999999994" hidden="1" customHeight="1" x14ac:dyDescent="0.15">
      <c r="B151" s="452" t="s">
        <v>190</v>
      </c>
      <c r="C151" s="453"/>
      <c r="D151" s="453"/>
      <c r="E151" s="453"/>
      <c r="F151" s="453"/>
      <c r="G151" s="453"/>
      <c r="H151" s="453"/>
      <c r="I151" s="453"/>
      <c r="J151" s="453"/>
      <c r="K151" s="454"/>
      <c r="L151" s="51"/>
    </row>
    <row r="152" spans="2:12" s="8" customFormat="1" ht="80.099999999999994" hidden="1" customHeight="1" x14ac:dyDescent="0.15">
      <c r="B152" s="455" t="s">
        <v>191</v>
      </c>
      <c r="C152" s="456"/>
      <c r="D152" s="456"/>
      <c r="E152" s="456"/>
      <c r="F152" s="456"/>
      <c r="G152" s="456"/>
      <c r="H152" s="456"/>
      <c r="I152" s="456"/>
      <c r="J152" s="456"/>
      <c r="K152" s="457"/>
      <c r="L152" s="51"/>
    </row>
    <row r="153" spans="2:12" s="8" customFormat="1" ht="21" hidden="1" customHeight="1" x14ac:dyDescent="0.15">
      <c r="B153" s="440" t="s">
        <v>192</v>
      </c>
      <c r="C153" s="441"/>
      <c r="D153" s="441"/>
      <c r="E153" s="441"/>
      <c r="F153" s="441"/>
      <c r="G153" s="441"/>
      <c r="H153" s="441"/>
      <c r="I153" s="441"/>
      <c r="J153" s="441"/>
      <c r="K153" s="442"/>
      <c r="L153" s="51"/>
    </row>
    <row r="154" spans="2:12" s="8" customFormat="1" ht="21" hidden="1" customHeight="1" x14ac:dyDescent="0.15">
      <c r="B154" s="452" t="s">
        <v>193</v>
      </c>
      <c r="C154" s="453"/>
      <c r="D154" s="453"/>
      <c r="E154" s="453"/>
      <c r="F154" s="453"/>
      <c r="G154" s="453"/>
      <c r="H154" s="453"/>
      <c r="I154" s="453"/>
      <c r="J154" s="453"/>
      <c r="K154" s="454"/>
      <c r="L154" s="51"/>
    </row>
    <row r="155" spans="2:12" s="8" customFormat="1" ht="21" hidden="1" customHeight="1" x14ac:dyDescent="0.15">
      <c r="B155" s="452" t="s">
        <v>194</v>
      </c>
      <c r="C155" s="453"/>
      <c r="D155" s="453"/>
      <c r="E155" s="453"/>
      <c r="F155" s="453"/>
      <c r="G155" s="453"/>
      <c r="H155" s="453"/>
      <c r="I155" s="453"/>
      <c r="J155" s="453"/>
      <c r="K155" s="454"/>
      <c r="L155" s="51"/>
    </row>
    <row r="156" spans="2:12" s="8" customFormat="1" ht="21" hidden="1" customHeight="1" x14ac:dyDescent="0.15">
      <c r="B156" s="452" t="s">
        <v>195</v>
      </c>
      <c r="C156" s="453"/>
      <c r="D156" s="453"/>
      <c r="E156" s="453"/>
      <c r="F156" s="453"/>
      <c r="G156" s="453"/>
      <c r="H156" s="453"/>
      <c r="I156" s="453"/>
      <c r="J156" s="453"/>
      <c r="K156" s="454"/>
      <c r="L156" s="51"/>
    </row>
    <row r="157" spans="2:12" s="8" customFormat="1" ht="21" hidden="1" customHeight="1" x14ac:dyDescent="0.15">
      <c r="B157" s="455" t="s">
        <v>196</v>
      </c>
      <c r="C157" s="456"/>
      <c r="D157" s="456"/>
      <c r="E157" s="456"/>
      <c r="F157" s="456"/>
      <c r="G157" s="456"/>
      <c r="H157" s="456"/>
      <c r="I157" s="456"/>
      <c r="J157" s="456"/>
      <c r="K157" s="457"/>
      <c r="L157" s="51"/>
    </row>
    <row r="158" spans="2:12" s="8" customFormat="1" ht="42.4" hidden="1" customHeight="1" x14ac:dyDescent="0.15">
      <c r="B158" s="440" t="s">
        <v>197</v>
      </c>
      <c r="C158" s="441"/>
      <c r="D158" s="441"/>
      <c r="E158" s="441"/>
      <c r="F158" s="441"/>
      <c r="G158" s="441"/>
      <c r="H158" s="441"/>
      <c r="I158" s="441"/>
      <c r="J158" s="441"/>
      <c r="K158" s="442"/>
      <c r="L158" s="51"/>
    </row>
    <row r="159" spans="2:12" s="8" customFormat="1" ht="37.9" hidden="1" customHeight="1" x14ac:dyDescent="0.15">
      <c r="B159" s="452" t="s">
        <v>197</v>
      </c>
      <c r="C159" s="453"/>
      <c r="D159" s="453"/>
      <c r="E159" s="453"/>
      <c r="F159" s="453"/>
      <c r="G159" s="453"/>
      <c r="H159" s="453"/>
      <c r="I159" s="453"/>
      <c r="J159" s="453"/>
      <c r="K159" s="454"/>
      <c r="L159" s="51"/>
    </row>
    <row r="160" spans="2:12" s="8" customFormat="1" ht="46.15" hidden="1" customHeight="1" x14ac:dyDescent="0.15">
      <c r="B160" s="452" t="s">
        <v>197</v>
      </c>
      <c r="C160" s="453"/>
      <c r="D160" s="453"/>
      <c r="E160" s="453"/>
      <c r="F160" s="453"/>
      <c r="G160" s="453"/>
      <c r="H160" s="453"/>
      <c r="I160" s="453"/>
      <c r="J160" s="453"/>
      <c r="K160" s="454"/>
      <c r="L160" s="51"/>
    </row>
    <row r="161" spans="2:12" s="8" customFormat="1" hidden="1" x14ac:dyDescent="0.15">
      <c r="B161" s="452"/>
      <c r="C161" s="453"/>
      <c r="D161" s="453"/>
      <c r="E161" s="453"/>
      <c r="F161" s="453"/>
      <c r="G161" s="453"/>
      <c r="H161" s="453"/>
      <c r="I161" s="453"/>
      <c r="J161" s="453"/>
      <c r="K161" s="454"/>
      <c r="L161" s="51"/>
    </row>
    <row r="162" spans="2:12" s="8" customFormat="1" ht="48.4" hidden="1" customHeight="1" x14ac:dyDescent="0.15">
      <c r="B162" s="455" t="s">
        <v>197</v>
      </c>
      <c r="C162" s="456"/>
      <c r="D162" s="456"/>
      <c r="E162" s="456"/>
      <c r="F162" s="456"/>
      <c r="G162" s="456"/>
      <c r="H162" s="456"/>
      <c r="I162" s="456"/>
      <c r="J162" s="456"/>
      <c r="K162" s="457"/>
      <c r="L162" s="51"/>
    </row>
    <row r="163" spans="2:12" s="8" customFormat="1" ht="49.5" hidden="1" customHeight="1" x14ac:dyDescent="0.15">
      <c r="B163" s="440" t="s">
        <v>118</v>
      </c>
      <c r="C163" s="441"/>
      <c r="D163" s="441"/>
      <c r="E163" s="441"/>
      <c r="F163" s="441"/>
      <c r="G163" s="441"/>
      <c r="H163" s="441"/>
      <c r="I163" s="441"/>
      <c r="J163" s="441"/>
      <c r="K163" s="442"/>
      <c r="L163" s="51"/>
    </row>
    <row r="164" spans="2:12" s="8" customFormat="1" ht="49.5" hidden="1" customHeight="1" x14ac:dyDescent="0.15">
      <c r="B164" s="452" t="s">
        <v>118</v>
      </c>
      <c r="C164" s="453"/>
      <c r="D164" s="453"/>
      <c r="E164" s="453"/>
      <c r="F164" s="453"/>
      <c r="G164" s="453"/>
      <c r="H164" s="453"/>
      <c r="I164" s="453"/>
      <c r="J164" s="453"/>
      <c r="K164" s="454"/>
      <c r="L164" s="51"/>
    </row>
    <row r="165" spans="2:12" s="8" customFormat="1" ht="49.5" hidden="1" customHeight="1" x14ac:dyDescent="0.15">
      <c r="B165" s="452" t="s">
        <v>118</v>
      </c>
      <c r="C165" s="453"/>
      <c r="D165" s="453"/>
      <c r="E165" s="453"/>
      <c r="F165" s="453"/>
      <c r="G165" s="453"/>
      <c r="H165" s="453"/>
      <c r="I165" s="453"/>
      <c r="J165" s="453"/>
      <c r="K165" s="454"/>
      <c r="L165" s="51"/>
    </row>
    <row r="166" spans="2:12" s="8" customFormat="1" ht="49.5" hidden="1" customHeight="1" x14ac:dyDescent="0.15">
      <c r="B166" s="455" t="s">
        <v>118</v>
      </c>
      <c r="C166" s="456"/>
      <c r="D166" s="456"/>
      <c r="E166" s="456"/>
      <c r="F166" s="456"/>
      <c r="G166" s="456"/>
      <c r="H166" s="456"/>
      <c r="I166" s="456"/>
      <c r="J166" s="456"/>
      <c r="K166" s="457"/>
      <c r="L166" s="51"/>
    </row>
    <row r="167" spans="2:12" s="8" customFormat="1" ht="90" hidden="1" customHeight="1" x14ac:dyDescent="0.15">
      <c r="B167" s="485" t="s">
        <v>198</v>
      </c>
      <c r="C167" s="486"/>
      <c r="D167" s="486"/>
      <c r="E167" s="486"/>
      <c r="F167" s="486"/>
      <c r="G167" s="486"/>
      <c r="H167" s="486"/>
      <c r="I167" s="486"/>
      <c r="J167" s="486"/>
      <c r="K167" s="487"/>
      <c r="L167" s="51"/>
    </row>
    <row r="168" spans="2:12" s="8" customFormat="1" ht="132.94999999999999" hidden="1" customHeight="1" x14ac:dyDescent="0.15">
      <c r="B168" s="467" t="s">
        <v>199</v>
      </c>
      <c r="C168" s="468"/>
      <c r="D168" s="468"/>
      <c r="E168" s="468"/>
      <c r="F168" s="468"/>
      <c r="G168" s="468"/>
      <c r="H168" s="468"/>
      <c r="I168" s="468"/>
      <c r="J168" s="468"/>
      <c r="K168" s="469"/>
      <c r="L168" s="51"/>
    </row>
    <row r="169" spans="2:12" s="8" customFormat="1" ht="22.5" hidden="1" customHeight="1" x14ac:dyDescent="0.15">
      <c r="B169" s="500" t="s">
        <v>200</v>
      </c>
      <c r="C169" s="501"/>
      <c r="D169" s="501"/>
      <c r="E169" s="501"/>
      <c r="F169" s="501"/>
      <c r="G169" s="501"/>
      <c r="H169" s="501"/>
      <c r="I169" s="501"/>
      <c r="J169" s="501"/>
      <c r="K169" s="502"/>
      <c r="L169" s="51"/>
    </row>
    <row r="170" spans="2:12" s="8" customFormat="1" ht="51" hidden="1" customHeight="1" x14ac:dyDescent="0.15">
      <c r="B170" s="467" t="s">
        <v>161</v>
      </c>
      <c r="C170" s="468"/>
      <c r="D170" s="468"/>
      <c r="E170" s="468"/>
      <c r="F170" s="468"/>
      <c r="G170" s="468"/>
      <c r="H170" s="468"/>
      <c r="I170" s="468"/>
      <c r="J170" s="468"/>
      <c r="K170" s="469"/>
      <c r="L170" s="51"/>
    </row>
    <row r="171" spans="2:12" s="8" customFormat="1" ht="65.25" hidden="1" customHeight="1" x14ac:dyDescent="0.15">
      <c r="B171" s="470" t="s">
        <v>162</v>
      </c>
      <c r="C171" s="471"/>
      <c r="D171" s="471"/>
      <c r="E171" s="471"/>
      <c r="F171" s="471"/>
      <c r="G171" s="471"/>
      <c r="H171" s="471"/>
      <c r="I171" s="471"/>
      <c r="J171" s="471"/>
      <c r="K171" s="472"/>
      <c r="L171" s="51"/>
    </row>
    <row r="172" spans="2:12" s="8" customFormat="1" ht="65.25" hidden="1" customHeight="1" x14ac:dyDescent="0.15">
      <c r="B172" s="470" t="s">
        <v>160</v>
      </c>
      <c r="C172" s="471"/>
      <c r="D172" s="471"/>
      <c r="E172" s="471"/>
      <c r="F172" s="471"/>
      <c r="G172" s="471"/>
      <c r="H172" s="471"/>
      <c r="I172" s="471"/>
      <c r="J172" s="471"/>
      <c r="K172" s="472"/>
      <c r="L172" s="51"/>
    </row>
    <row r="173" spans="2:12" s="8" customFormat="1" ht="65.25" hidden="1" customHeight="1" x14ac:dyDescent="0.15">
      <c r="B173" s="503" t="s">
        <v>235</v>
      </c>
      <c r="C173" s="504"/>
      <c r="D173" s="504"/>
      <c r="E173" s="504"/>
      <c r="F173" s="504"/>
      <c r="G173" s="504"/>
      <c r="H173" s="504"/>
      <c r="I173" s="504"/>
      <c r="J173" s="504"/>
      <c r="K173" s="505"/>
      <c r="L173" s="51"/>
    </row>
    <row r="174" spans="2:12" s="8" customFormat="1" ht="20.45" hidden="1" customHeight="1" x14ac:dyDescent="0.15">
      <c r="B174" s="467" t="s">
        <v>201</v>
      </c>
      <c r="C174" s="468"/>
      <c r="D174" s="468"/>
      <c r="E174" s="468"/>
      <c r="F174" s="468"/>
      <c r="G174" s="468"/>
      <c r="H174" s="468"/>
      <c r="I174" s="468"/>
      <c r="J174" s="468"/>
      <c r="K174" s="469"/>
      <c r="L174" s="51"/>
    </row>
    <row r="175" spans="2:12" s="8" customFormat="1" ht="39" hidden="1" customHeight="1" x14ac:dyDescent="0.15">
      <c r="B175" s="470" t="s">
        <v>112</v>
      </c>
      <c r="C175" s="471"/>
      <c r="D175" s="471"/>
      <c r="E175" s="471"/>
      <c r="F175" s="471"/>
      <c r="G175" s="471"/>
      <c r="H175" s="471"/>
      <c r="I175" s="471"/>
      <c r="J175" s="471"/>
      <c r="K175" s="472"/>
      <c r="L175" s="51"/>
    </row>
    <row r="176" spans="2:12" s="8" customFormat="1" ht="21" hidden="1" customHeight="1" x14ac:dyDescent="0.15">
      <c r="B176" s="473" t="s">
        <v>116</v>
      </c>
      <c r="C176" s="474"/>
      <c r="D176" s="474"/>
      <c r="E176" s="474"/>
      <c r="F176" s="474"/>
      <c r="G176" s="474"/>
      <c r="H176" s="474"/>
      <c r="I176" s="474"/>
      <c r="J176" s="474"/>
      <c r="K176" s="475"/>
      <c r="L176" s="51"/>
    </row>
    <row r="177" spans="2:20" s="8" customFormat="1" ht="73.150000000000006" hidden="1" customHeight="1" x14ac:dyDescent="0.15">
      <c r="B177" s="476" t="s">
        <v>22</v>
      </c>
      <c r="C177" s="477"/>
      <c r="D177" s="477"/>
      <c r="E177" s="477"/>
      <c r="F177" s="477"/>
      <c r="G177" s="477"/>
      <c r="H177" s="477"/>
      <c r="I177" s="477"/>
      <c r="J177" s="477"/>
      <c r="K177" s="478"/>
      <c r="L177" s="51"/>
    </row>
    <row r="178" spans="2:20" s="8" customFormat="1" ht="19.5" hidden="1" customHeight="1" x14ac:dyDescent="0.15">
      <c r="B178" s="479" t="s">
        <v>202</v>
      </c>
      <c r="C178" s="480"/>
      <c r="D178" s="480"/>
      <c r="E178" s="480"/>
      <c r="F178" s="480"/>
      <c r="G178" s="480"/>
      <c r="H178" s="480"/>
      <c r="I178" s="480"/>
      <c r="J178" s="480"/>
      <c r="K178" s="481"/>
      <c r="L178" s="51"/>
    </row>
    <row r="179" spans="2:20" s="8" customFormat="1" ht="19.5" hidden="1" customHeight="1" x14ac:dyDescent="0.15">
      <c r="B179" s="482" t="s">
        <v>203</v>
      </c>
      <c r="C179" s="483"/>
      <c r="D179" s="483"/>
      <c r="E179" s="483"/>
      <c r="F179" s="483"/>
      <c r="G179" s="483"/>
      <c r="H179" s="483"/>
      <c r="I179" s="483"/>
      <c r="J179" s="483"/>
      <c r="K179" s="484"/>
      <c r="L179" s="51"/>
    </row>
    <row r="180" spans="2:20" s="8" customFormat="1" ht="41.25" hidden="1" customHeight="1" x14ac:dyDescent="0.15">
      <c r="B180" s="488" t="s">
        <v>204</v>
      </c>
      <c r="C180" s="489"/>
      <c r="D180" s="489"/>
      <c r="E180" s="489"/>
      <c r="F180" s="489"/>
      <c r="G180" s="489"/>
      <c r="H180" s="489"/>
      <c r="I180" s="489"/>
      <c r="J180" s="489"/>
      <c r="K180" s="490"/>
      <c r="L180" s="51"/>
    </row>
    <row r="181" spans="2:20" s="8" customFormat="1" ht="19.5" hidden="1" customHeight="1" x14ac:dyDescent="0.15">
      <c r="B181" s="491" t="s">
        <v>205</v>
      </c>
      <c r="C181" s="492"/>
      <c r="D181" s="492"/>
      <c r="E181" s="492"/>
      <c r="F181" s="492"/>
      <c r="G181" s="492"/>
      <c r="H181" s="492"/>
      <c r="I181" s="492"/>
      <c r="J181" s="492"/>
      <c r="K181" s="493"/>
      <c r="L181" s="51"/>
    </row>
    <row r="182" spans="2:20" s="8" customFormat="1" ht="40.5" hidden="1" customHeight="1" x14ac:dyDescent="0.15">
      <c r="B182" s="488" t="s">
        <v>206</v>
      </c>
      <c r="C182" s="489"/>
      <c r="D182" s="489"/>
      <c r="E182" s="489"/>
      <c r="F182" s="489"/>
      <c r="G182" s="489"/>
      <c r="H182" s="489"/>
      <c r="I182" s="489"/>
      <c r="J182" s="489"/>
      <c r="K182" s="490"/>
      <c r="L182" s="51"/>
    </row>
    <row r="183" spans="2:20" s="8" customFormat="1" ht="19.5" hidden="1" customHeight="1" x14ac:dyDescent="0.15">
      <c r="B183" s="491" t="s">
        <v>207</v>
      </c>
      <c r="C183" s="492"/>
      <c r="D183" s="492"/>
      <c r="E183" s="492"/>
      <c r="F183" s="492"/>
      <c r="G183" s="492"/>
      <c r="H183" s="492"/>
      <c r="I183" s="492"/>
      <c r="J183" s="492"/>
      <c r="K183" s="493"/>
      <c r="L183" s="51"/>
    </row>
    <row r="184" spans="2:20" s="8" customFormat="1" ht="150.75" hidden="1" customHeight="1" x14ac:dyDescent="0.15">
      <c r="B184" s="494" t="s">
        <v>208</v>
      </c>
      <c r="C184" s="495"/>
      <c r="D184" s="495"/>
      <c r="E184" s="495"/>
      <c r="F184" s="495"/>
      <c r="G184" s="495"/>
      <c r="H184" s="495"/>
      <c r="I184" s="495"/>
      <c r="J184" s="495"/>
      <c r="K184" s="496"/>
      <c r="L184" s="51"/>
    </row>
    <row r="185" spans="2:20" s="8" customFormat="1" ht="186.75" hidden="1" customHeight="1" x14ac:dyDescent="0.15">
      <c r="B185" s="497" t="s">
        <v>209</v>
      </c>
      <c r="C185" s="498"/>
      <c r="D185" s="498"/>
      <c r="E185" s="498"/>
      <c r="F185" s="498"/>
      <c r="G185" s="498"/>
      <c r="H185" s="498"/>
      <c r="I185" s="498"/>
      <c r="J185" s="498"/>
      <c r="K185" s="499"/>
      <c r="L185" s="51"/>
      <c r="M185" s="80">
        <f>IF(OR(LEFT(H35,1)="×",K43="×",LEFT(K46,1)="×",K48="×",LEFT(K49,1)="×",K51="×",LEFT(K54,1)="×",LEFT(K56,1)="×",K70="×",K71="×",K72="×",LEFT(K76,1)="×",LEFT(K78,1)="×",K79="×",K85="×",K86="×",K89="×",K90="×",K92="×",K95="×",K97="×",LEFT(K101,1)="×"),1,0)</f>
        <v>1</v>
      </c>
      <c r="N185" s="107" t="s">
        <v>157</v>
      </c>
      <c r="O185" s="108"/>
      <c r="P185" s="108"/>
      <c r="Q185" s="108"/>
      <c r="R185" s="108"/>
      <c r="S185" s="108"/>
      <c r="T185" s="108"/>
    </row>
    <row r="186" spans="2:20" s="8" customFormat="1" ht="19.5" hidden="1" customHeight="1" x14ac:dyDescent="0.15">
      <c r="B186" s="71"/>
      <c r="C186" s="71"/>
      <c r="D186" s="71"/>
      <c r="E186" s="71"/>
      <c r="F186" s="71"/>
      <c r="G186" s="71"/>
      <c r="H186" s="71"/>
      <c r="I186" s="71"/>
      <c r="J186" s="71"/>
      <c r="K186" s="71"/>
      <c r="L186" s="51"/>
    </row>
    <row r="187" spans="2:20" s="8" customFormat="1" ht="24" hidden="1" customHeight="1" x14ac:dyDescent="0.15">
      <c r="B187" s="417" t="s">
        <v>15</v>
      </c>
      <c r="C187" s="417"/>
      <c r="D187" s="417"/>
      <c r="E187" s="35"/>
      <c r="F187" s="35"/>
      <c r="G187" s="35"/>
      <c r="L187" s="51"/>
    </row>
    <row r="188" spans="2:20" s="8" customFormat="1" ht="24" hidden="1" customHeight="1" x14ac:dyDescent="0.15">
      <c r="B188" s="53">
        <f>IF(LEFT(B3,3)="様式１",1,IF(LEFT(B3,3)="様式２",2,0))</f>
        <v>1</v>
      </c>
      <c r="C188" s="35" t="s">
        <v>113</v>
      </c>
      <c r="D188" s="35"/>
      <c r="E188" s="35"/>
      <c r="F188" s="35"/>
      <c r="G188" s="35"/>
      <c r="L188" s="51"/>
    </row>
    <row r="189" spans="2:20" s="8" customFormat="1" ht="24" hidden="1" customHeight="1" x14ac:dyDescent="0.15">
      <c r="B189" s="53">
        <f>IF(txtKenShu=txtKenShuMizukara,1,IF(txtKenShu=txtKenShuItaku,2,IF(txtKenShu=txtKenShuJutaku,3,IF(txtKenShu=txtKenShuKyoudou,4,IF(txtKenShu=txtKenShuTestbed,5,0)))))</f>
        <v>2</v>
      </c>
      <c r="C189" s="35" t="s">
        <v>114</v>
      </c>
      <c r="D189" s="35"/>
      <c r="E189" s="35"/>
      <c r="F189" s="35"/>
      <c r="G189" s="35"/>
      <c r="H189" s="37"/>
      <c r="L189" s="51"/>
    </row>
    <row r="190" spans="2:20" hidden="1" x14ac:dyDescent="0.15">
      <c r="B190" s="35"/>
      <c r="C190" s="35"/>
      <c r="D190" s="35"/>
      <c r="E190" s="35"/>
      <c r="F190" s="35"/>
      <c r="G190" s="35"/>
    </row>
    <row r="191" spans="2:20" ht="24" customHeight="1" x14ac:dyDescent="0.15">
      <c r="B191" s="35"/>
      <c r="C191" s="35"/>
      <c r="D191" s="35"/>
      <c r="E191" s="35"/>
      <c r="F191" s="35"/>
      <c r="G191" s="35"/>
    </row>
    <row r="192" spans="2:20" ht="24" customHeight="1" x14ac:dyDescent="0.15">
      <c r="B192" s="35"/>
      <c r="C192" s="35"/>
      <c r="D192" s="35"/>
      <c r="E192" s="35"/>
      <c r="F192" s="35"/>
      <c r="G192" s="35"/>
    </row>
    <row r="193" spans="2:7" ht="24" customHeight="1" x14ac:dyDescent="0.15">
      <c r="B193" s="35"/>
      <c r="C193" s="35"/>
      <c r="D193" s="35"/>
      <c r="E193" s="35"/>
      <c r="F193" s="35"/>
      <c r="G193" s="35"/>
    </row>
    <row r="194" spans="2:7" ht="24" customHeight="1" x14ac:dyDescent="0.15">
      <c r="B194" s="35"/>
      <c r="C194" s="35"/>
      <c r="D194" s="35"/>
      <c r="E194" s="35"/>
      <c r="F194" s="35"/>
      <c r="G194" s="35"/>
    </row>
    <row r="195" spans="2:7" ht="24" customHeight="1" x14ac:dyDescent="0.15">
      <c r="B195" s="35"/>
      <c r="C195" s="35"/>
      <c r="D195" s="35"/>
      <c r="E195" s="35"/>
      <c r="F195" s="35"/>
      <c r="G195" s="35"/>
    </row>
    <row r="196" spans="2:7" ht="24" customHeight="1" x14ac:dyDescent="0.15">
      <c r="B196" s="35"/>
      <c r="C196" s="35"/>
      <c r="D196" s="35"/>
      <c r="E196" s="35"/>
      <c r="F196" s="35"/>
      <c r="G196" s="35"/>
    </row>
    <row r="197" spans="2:7" ht="24" customHeight="1" x14ac:dyDescent="0.15">
      <c r="B197" s="35"/>
      <c r="C197" s="35"/>
      <c r="D197" s="35"/>
      <c r="E197" s="35"/>
      <c r="F197" s="35"/>
      <c r="G197" s="35"/>
    </row>
    <row r="198" spans="2:7" ht="24" customHeight="1" x14ac:dyDescent="0.15">
      <c r="B198" s="35"/>
      <c r="C198" s="35"/>
      <c r="D198" s="35"/>
      <c r="E198" s="35"/>
      <c r="F198" s="35"/>
      <c r="G198" s="35"/>
    </row>
    <row r="199" spans="2:7" ht="24" customHeight="1" x14ac:dyDescent="0.15">
      <c r="B199" s="35"/>
      <c r="C199" s="35"/>
      <c r="D199" s="35"/>
      <c r="E199" s="35"/>
      <c r="F199" s="35"/>
      <c r="G199" s="35"/>
    </row>
    <row r="200" spans="2:7" ht="24" customHeight="1" x14ac:dyDescent="0.15">
      <c r="B200" s="35"/>
      <c r="C200" s="35"/>
      <c r="D200" s="35"/>
      <c r="E200" s="35"/>
      <c r="F200" s="35"/>
      <c r="G200" s="35"/>
    </row>
    <row r="201" spans="2:7" ht="24" customHeight="1" x14ac:dyDescent="0.15">
      <c r="B201" s="35"/>
      <c r="C201" s="35"/>
      <c r="D201" s="35"/>
      <c r="E201" s="35"/>
      <c r="F201" s="35"/>
      <c r="G201" s="35"/>
    </row>
    <row r="202" spans="2:7" ht="24" customHeight="1" x14ac:dyDescent="0.15">
      <c r="B202" s="35"/>
      <c r="C202" s="35"/>
      <c r="D202" s="35"/>
      <c r="E202" s="35"/>
      <c r="F202" s="35"/>
      <c r="G202" s="35"/>
    </row>
    <row r="203" spans="2:7" ht="24" customHeight="1" x14ac:dyDescent="0.15">
      <c r="B203" s="35"/>
      <c r="C203" s="35"/>
      <c r="D203" s="35"/>
      <c r="E203" s="35"/>
      <c r="F203" s="35"/>
      <c r="G203" s="35"/>
    </row>
    <row r="204" spans="2:7" ht="24" customHeight="1" x14ac:dyDescent="0.15">
      <c r="B204" s="35"/>
      <c r="C204" s="35"/>
      <c r="D204" s="35"/>
      <c r="E204" s="35"/>
      <c r="F204" s="35"/>
      <c r="G204" s="35"/>
    </row>
    <row r="205" spans="2:7" ht="24" customHeight="1" x14ac:dyDescent="0.15">
      <c r="B205" s="35"/>
      <c r="C205" s="35"/>
      <c r="D205" s="35"/>
      <c r="E205" s="35"/>
      <c r="F205" s="35"/>
      <c r="G205" s="35"/>
    </row>
    <row r="206" spans="2:7" ht="24" customHeight="1" x14ac:dyDescent="0.15">
      <c r="B206" s="35"/>
      <c r="C206" s="35"/>
      <c r="D206" s="35"/>
      <c r="E206" s="35"/>
      <c r="F206" s="35"/>
      <c r="G206" s="35"/>
    </row>
    <row r="207" spans="2:7" ht="24" customHeight="1" x14ac:dyDescent="0.15">
      <c r="B207" s="35"/>
      <c r="C207" s="35"/>
      <c r="D207" s="35"/>
      <c r="E207" s="35"/>
      <c r="F207" s="35"/>
      <c r="G207" s="35"/>
    </row>
    <row r="208" spans="2:7" ht="24" customHeight="1" x14ac:dyDescent="0.15">
      <c r="B208" s="35"/>
      <c r="C208" s="35"/>
      <c r="D208" s="35"/>
      <c r="E208" s="35"/>
      <c r="F208" s="35"/>
      <c r="G208" s="35"/>
    </row>
    <row r="209" spans="2:7" ht="24" customHeight="1" x14ac:dyDescent="0.15">
      <c r="B209" s="35"/>
      <c r="C209" s="35"/>
      <c r="D209" s="35"/>
      <c r="E209" s="35"/>
      <c r="F209" s="35"/>
      <c r="G209" s="35"/>
    </row>
    <row r="210" spans="2:7" x14ac:dyDescent="0.15">
      <c r="B210" s="35"/>
      <c r="C210" s="35"/>
      <c r="D210" s="35"/>
      <c r="E210" s="35"/>
      <c r="F210" s="35"/>
      <c r="G210" s="35"/>
    </row>
    <row r="211" spans="2:7" x14ac:dyDescent="0.15">
      <c r="B211" s="35"/>
      <c r="C211" s="35"/>
      <c r="D211" s="35"/>
      <c r="E211" s="35"/>
      <c r="F211" s="35"/>
      <c r="G211" s="35"/>
    </row>
    <row r="212" spans="2:7" x14ac:dyDescent="0.15">
      <c r="B212" s="35"/>
      <c r="C212" s="35"/>
      <c r="D212" s="35"/>
      <c r="E212" s="35"/>
      <c r="F212" s="35"/>
      <c r="G212" s="35"/>
    </row>
  </sheetData>
  <mergeCells count="293">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 ref="M7:T7"/>
    <mergeCell ref="G8:K8"/>
    <mergeCell ref="M8:T8"/>
    <mergeCell ref="B16:D17"/>
    <mergeCell ref="F16:G16"/>
    <mergeCell ref="H16:K16"/>
    <mergeCell ref="L16:L17"/>
    <mergeCell ref="M16:T17"/>
    <mergeCell ref="F17:G17"/>
    <mergeCell ref="H17:K17"/>
    <mergeCell ref="M12:T14"/>
    <mergeCell ref="B13:D13"/>
    <mergeCell ref="E13:K13"/>
    <mergeCell ref="D14:K14"/>
    <mergeCell ref="B15:D15"/>
    <mergeCell ref="E15:K15"/>
    <mergeCell ref="M15:T15"/>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M37:T37"/>
    <mergeCell ref="B38:C38"/>
    <mergeCell ref="D38:E38"/>
    <mergeCell ref="F38:K38"/>
    <mergeCell ref="M38:T39"/>
    <mergeCell ref="B39:J39"/>
    <mergeCell ref="B40:C40"/>
    <mergeCell ref="D40:E40"/>
    <mergeCell ref="F40:K40"/>
    <mergeCell ref="M40:T40"/>
    <mergeCell ref="B41:C43"/>
    <mergeCell ref="D41:E41"/>
    <mergeCell ref="F41:K41"/>
    <mergeCell ref="M41:T42"/>
    <mergeCell ref="D42:E42"/>
    <mergeCell ref="F42:K42"/>
    <mergeCell ref="D43:J43"/>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B82:K82"/>
    <mergeCell ref="B83:C83"/>
    <mergeCell ref="D83:J83"/>
    <mergeCell ref="B78:C78"/>
    <mergeCell ref="D78:J78"/>
    <mergeCell ref="M78:T78"/>
    <mergeCell ref="B79:C79"/>
    <mergeCell ref="D79:J79"/>
    <mergeCell ref="B80:C80"/>
    <mergeCell ref="D80:J80"/>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B97:J97"/>
    <mergeCell ref="B98:D98"/>
    <mergeCell ref="E98:K98"/>
    <mergeCell ref="B100:K100"/>
    <mergeCell ref="B101:J101"/>
    <mergeCell ref="M101:T101"/>
    <mergeCell ref="B92:C92"/>
    <mergeCell ref="D92:J92"/>
    <mergeCell ref="B94:K94"/>
    <mergeCell ref="M94:T95"/>
    <mergeCell ref="B95:J95"/>
    <mergeCell ref="B96:D96"/>
    <mergeCell ref="E96:F96"/>
    <mergeCell ref="H96:I96"/>
    <mergeCell ref="J96:K96"/>
    <mergeCell ref="M96:T98"/>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17:K117"/>
    <mergeCell ref="B118:K118"/>
    <mergeCell ref="B120:K120"/>
    <mergeCell ref="B121:K121"/>
    <mergeCell ref="B122:K122"/>
    <mergeCell ref="B123:K123"/>
    <mergeCell ref="B111:D111"/>
    <mergeCell ref="B112:K112"/>
    <mergeCell ref="B113:K113"/>
    <mergeCell ref="B114:K114"/>
    <mergeCell ref="B115:K115"/>
    <mergeCell ref="B116:K116"/>
    <mergeCell ref="B130:K130"/>
    <mergeCell ref="B131:K131"/>
    <mergeCell ref="B132:K132"/>
    <mergeCell ref="B133:K133"/>
    <mergeCell ref="B134:K134"/>
    <mergeCell ref="B135:K135"/>
    <mergeCell ref="B124:K124"/>
    <mergeCell ref="B125:K125"/>
    <mergeCell ref="B126:K126"/>
    <mergeCell ref="B127:K127"/>
    <mergeCell ref="B128:K128"/>
    <mergeCell ref="B129:K129"/>
    <mergeCell ref="B146:K146"/>
    <mergeCell ref="B147:K147"/>
    <mergeCell ref="B148:K148"/>
    <mergeCell ref="B149:K149"/>
    <mergeCell ref="B150:K150"/>
    <mergeCell ref="B151:K151"/>
    <mergeCell ref="B136:K136"/>
    <mergeCell ref="B137:K137"/>
    <mergeCell ref="B138:K138"/>
    <mergeCell ref="B143:K143"/>
    <mergeCell ref="B144:K144"/>
    <mergeCell ref="B145:K145"/>
    <mergeCell ref="B158:K158"/>
    <mergeCell ref="B159:K159"/>
    <mergeCell ref="B160:K160"/>
    <mergeCell ref="B161:K161"/>
    <mergeCell ref="B162:K162"/>
    <mergeCell ref="B163:K163"/>
    <mergeCell ref="B152:K152"/>
    <mergeCell ref="B153:K153"/>
    <mergeCell ref="B154:K154"/>
    <mergeCell ref="B155:K155"/>
    <mergeCell ref="B156:K156"/>
    <mergeCell ref="B157:K157"/>
    <mergeCell ref="B170:K170"/>
    <mergeCell ref="B171:K171"/>
    <mergeCell ref="B172:K172"/>
    <mergeCell ref="B173:K173"/>
    <mergeCell ref="B174:K174"/>
    <mergeCell ref="B175:K175"/>
    <mergeCell ref="B164:K164"/>
    <mergeCell ref="B165:K165"/>
    <mergeCell ref="B166:K166"/>
    <mergeCell ref="B167:K167"/>
    <mergeCell ref="B168:K168"/>
    <mergeCell ref="B169:K169"/>
    <mergeCell ref="B182:K182"/>
    <mergeCell ref="B183:K183"/>
    <mergeCell ref="B184:K184"/>
    <mergeCell ref="B185:K185"/>
    <mergeCell ref="N185:T185"/>
    <mergeCell ref="B187:D187"/>
    <mergeCell ref="B176:K176"/>
    <mergeCell ref="B177:K177"/>
    <mergeCell ref="B178:K178"/>
    <mergeCell ref="B179:K179"/>
    <mergeCell ref="B180:K180"/>
    <mergeCell ref="B181:K181"/>
  </mergeCells>
  <phoneticPr fontId="1"/>
  <conditionalFormatting sqref="B34:C34">
    <cfRule type="containsText" dxfId="13" priority="14" operator="containsText" text="必ず">
      <formula>NOT(ISERROR(SEARCH("必ず",B34)))</formula>
    </cfRule>
  </conditionalFormatting>
  <conditionalFormatting sqref="B36:C36">
    <cfRule type="containsText" dxfId="12" priority="13" operator="containsText" text="不要">
      <formula>NOT(ISERROR(SEARCH("不要",B36)))</formula>
    </cfRule>
  </conditionalFormatting>
  <conditionalFormatting sqref="B41 B40:C40">
    <cfRule type="containsText" dxfId="11" priority="12" operator="containsText" text="不要">
      <formula>NOT(ISERROR(SEARCH("不要",B40)))</formula>
    </cfRule>
  </conditionalFormatting>
  <conditionalFormatting sqref="B54:C58">
    <cfRule type="containsText" dxfId="10" priority="11" operator="containsText" text="不要">
      <formula>NOT(ISERROR(SEARCH("不要",B54)))</formula>
    </cfRule>
  </conditionalFormatting>
  <conditionalFormatting sqref="B60:C64">
    <cfRule type="containsText" dxfId="9" priority="10" operator="containsText" text="不要">
      <formula>NOT(ISERROR(SEARCH("不要",B60)))</formula>
    </cfRule>
  </conditionalFormatting>
  <conditionalFormatting sqref="B84">
    <cfRule type="containsText" dxfId="8" priority="9" operator="containsText" text="不要">
      <formula>NOT(ISERROR(SEARCH("不要",B84)))</formula>
    </cfRule>
  </conditionalFormatting>
  <conditionalFormatting sqref="B102:C102">
    <cfRule type="containsText" dxfId="7" priority="8" operator="containsText" text="不要">
      <formula>NOT(ISERROR(SEARCH("不要",B102)))</formula>
    </cfRule>
  </conditionalFormatting>
  <conditionalFormatting sqref="B106:C106">
    <cfRule type="containsText" dxfId="6" priority="7" operator="containsText" text="不要">
      <formula>NOT(ISERROR(SEARCH("不要",B106)))</formula>
    </cfRule>
  </conditionalFormatting>
  <conditionalFormatting sqref="B47:C51">
    <cfRule type="containsText" dxfId="5" priority="6" operator="containsText" text="不要">
      <formula>NOT(ISERROR(SEARCH("不要",B47)))</formula>
    </cfRule>
  </conditionalFormatting>
  <conditionalFormatting sqref="B81:C81">
    <cfRule type="containsText" dxfId="4" priority="5" operator="containsText" text="不要">
      <formula>NOT(ISERROR(SEARCH("不要",B81)))</formula>
    </cfRule>
  </conditionalFormatting>
  <conditionalFormatting sqref="B80:C81">
    <cfRule type="containsText" dxfId="3" priority="4" operator="containsText" text="不要">
      <formula>NOT(ISERROR(SEARCH("不要",B80)))</formula>
    </cfRule>
  </conditionalFormatting>
  <conditionalFormatting sqref="B79:C79">
    <cfRule type="containsText" dxfId="2" priority="3" operator="containsText" text="不要">
      <formula>NOT(ISERROR(SEARCH("不要",B79)))</formula>
    </cfRule>
  </conditionalFormatting>
  <conditionalFormatting sqref="B59:C59">
    <cfRule type="containsText" dxfId="1" priority="2" operator="containsText" text="不要">
      <formula>NOT(ISERROR(SEARCH("不要",B59)))</formula>
    </cfRule>
  </conditionalFormatting>
  <conditionalFormatting sqref="B37:C37">
    <cfRule type="containsText" dxfId="0" priority="1" operator="containsText" text="不要">
      <formula>NOT(ISERROR(SEARCH("不要",B37)))</formula>
    </cfRule>
  </conditionalFormatting>
  <dataValidations count="32">
    <dataValidation type="list" allowBlank="1" showInputMessage="1" showErrorMessage="1" sqref="K43 K48 K51 K70:K72 K89:K90 K92 K95" xr:uid="{7ED17720-9C2E-4D1D-A55F-BE3071B0E665}">
      <formula1>"選択してください,○,×"</formula1>
    </dataValidation>
    <dataValidation type="list" allowBlank="1" showInputMessage="1" showErrorMessage="1" sqref="F37:K37" xr:uid="{A9ED113C-203A-4B4F-92C7-573AF32B975F}">
      <formula1>INDIRECT($B$139)</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192D8FFF-DA7D-4E41-B2D8-2D069481C61C}">
      <formula1>IF(nYoushiki=1,"様式1",IF(nYoushiki=2,"様式2",""))</formula1>
    </dataValidation>
    <dataValidation type="list" allowBlank="1" showInputMessage="1" showErrorMessage="1" sqref="K79" xr:uid="{7E2E7347-00B6-4F70-9C75-FF9292B202E2}">
      <formula1>"選択してください　,○,×,非該当（国内）"</formula1>
    </dataValidation>
    <dataValidation type="list" allowBlank="1" showInputMessage="1" showErrorMessage="1" sqref="K31:K34" xr:uid="{EC244983-754D-468C-9D13-EA825985E212}">
      <formula1>"選択してください,○,―"</formula1>
    </dataValidation>
    <dataValidation type="list" allowBlank="1" showInputMessage="1" showErrorMessage="1" sqref="K76" xr:uid="{D65CE55F-EB90-4E61-A328-A3108DF75040}">
      <formula1>"選択してください　,１．共同で利用しない,２．共同で利用する（本人の同意を取得している）,× 共同で利用する（本人の同意を取得していない）"</formula1>
    </dataValidation>
    <dataValidation allowBlank="1" showInputMessage="1" sqref="J35:K35" xr:uid="{AE46EDD3-7B9F-433A-A49E-48F793E94A3F}"/>
    <dataValidation type="list" allowBlank="1" showInputMessage="1" showErrorMessage="1" sqref="K85" xr:uid="{B857B327-A334-47A2-AB97-E5EFB9E87551}">
      <formula1>"選択してください　,○,×,同意不要（③匿名加工情報）,同意不要（④統計情報）"</formula1>
    </dataValidation>
    <dataValidation type="list" allowBlank="1" showInputMessage="1" showErrorMessage="1" sqref="K80" xr:uid="{44140F88-EF98-4E5E-99CD-6FC96C9819B5}">
      <formula1>"選択してください,１．再委託しない,２．再委託し、再委託先は把握している,３．再委託し、再委託先は把握していない"</formula1>
    </dataValidation>
    <dataValidation type="list" allowBlank="1" showInputMessage="1" showErrorMessage="1" sqref="H35" xr:uid="{DE0FA3EE-820F-4FAA-8E31-85A931927770}">
      <formula1>"選択してください,１．同意は本研究で取得する,２．同意は他者が取得済み,３．その他,×　同意は取得しない"</formula1>
    </dataValidation>
    <dataValidation type="list" allowBlank="1" showInputMessage="1" showErrorMessage="1" sqref="K78" xr:uid="{8A9C2823-DB5C-4B0B-8D1B-6B84F65E4480}">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4A6913AC-C92C-4881-B6CC-919FA81C4A7C}">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4C16B600-76A2-44E3-81F3-0C2A7EAFEA43}">
      <formula1>"選択してください,○,×,非該当（③匿名加工情報は取り扱わない）"</formula1>
    </dataValidation>
    <dataValidation type="list" allowBlank="1" showInputMessage="1" showErrorMessage="1" sqref="K83" xr:uid="{D4551BA4-5D2F-494E-9B61-6E8B67B8D83E}">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D8404348-B92D-4230-9A62-0E6A5CCF3822}">
      <formula1>"選択してください,１．移転しない,２．担保しながら移転する,×　担保せずに移転する"</formula1>
    </dataValidation>
    <dataValidation type="list" allowBlank="1" showInputMessage="1" showErrorMessage="1" sqref="K97" xr:uid="{2D2D6E39-AC10-455D-ADFD-BC1857994708}">
      <formula1>"選択してください　,○,×"</formula1>
    </dataValidation>
    <dataValidation type="list" allowBlank="1" showInputMessage="1" showErrorMessage="1" sqref="K59" xr:uid="{B1C52C89-69D2-4276-ADD1-8E6F8D66A6C7}">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3DC2C478-E031-4106-A69F-C15ADA70EECC}">
      <formula1>"選択して下さい,１．書面,２．Web,３．アプリ,４．その他"</formula1>
    </dataValidation>
    <dataValidation type="list" allowBlank="1" showInputMessage="1" showErrorMessage="1" sqref="D14:K14" xr:uid="{59E36492-CDE2-485C-844C-3B4B47654685}">
      <formula1>$B$113:$B$118</formula1>
    </dataValidation>
    <dataValidation allowBlank="1" showDropDown="1" showInputMessage="1" showErrorMessage="1" sqref="E27 E26:F26 F57:F58 F55 E98:K98" xr:uid="{523F1FF7-4003-43E1-8083-F33D9EA87492}"/>
    <dataValidation allowBlank="1" showDropDown="1" sqref="E15:K15" xr:uid="{6BEEEDB9-1179-44EA-B19A-2B6A0439CC2C}"/>
    <dataValidation type="list" allowBlank="1" showInputMessage="1" showErrorMessage="1" sqref="D15" xr:uid="{6BF7AA60-E568-410D-A146-85ECCDE2EF08}">
      <formula1>$B$113:$B$116</formula1>
    </dataValidation>
    <dataValidation imeMode="halfAlpha" allowBlank="1" showInputMessage="1" showErrorMessage="1" sqref="E20:K20" xr:uid="{907AF383-FD50-4669-A918-899E5848206A}"/>
    <dataValidation type="list" allowBlank="1" showInputMessage="1" showErrorMessage="1" sqref="K103 K107 K99:K100 K84" xr:uid="{A89FC6BD-0F72-43EE-A3C0-B8CCE2DE18DF}">
      <formula1>"　,○,×"</formula1>
    </dataValidation>
    <dataValidation type="list" allowBlank="1" showInputMessage="1" showErrorMessage="1" sqref="K39" xr:uid="{794F8616-A8FF-4446-A57A-A9D9901D5222}">
      <formula1>"選択してください　,１．国内のみ,２．国内および海外,３．海外のみ"</formula1>
    </dataValidation>
    <dataValidation type="list" allowBlank="1" showInputMessage="1" showErrorMessage="1" sqref="K36 K106" xr:uid="{2EBB4B9E-33CE-4FC5-A991-CEB2AFF8AB9D}">
      <formula1>"　,１．NICT,２．NICT以外"</formula1>
    </dataValidation>
    <dataValidation type="list" allowBlank="1" showInputMessage="1" showErrorMessage="1" sqref="K46" xr:uid="{EDDE9C5D-99C6-486D-9A13-F843573D04D0}">
      <formula1>"選択してください,１．オプトイン,２．オプトアウト, ３．オプトイン、オプトアウトの両方,×（両方ともしない）"</formula1>
    </dataValidation>
    <dataValidation type="list" allowBlank="1" showInputMessage="1" showErrorMessage="1" sqref="K93" xr:uid="{2B4B8EF5-004D-4E24-9E68-1AB19F98A428}">
      <formula1>"選択して下さい,○,×"</formula1>
    </dataValidation>
    <dataValidation type="list" allowBlank="1" showInputMessage="1" showErrorMessage="1" sqref="K105" xr:uid="{9699FA25-E63D-4867-9F9B-EDE32344B449}">
      <formula1>"選択してください,１．初回の申請であるため上記リスク評価結果がない,２．コメントがあった,３．コメントはなかった"</formula1>
    </dataValidation>
    <dataValidation type="list" allowBlank="1" showInputMessage="1" showErrorMessage="1" sqref="K56" xr:uid="{A15C5E8E-7316-48A1-9A7C-E112011FED07}">
      <formula1>"選択してください,１．保管しない,２．担保しながら保管する,×　担保せずに保管する"</formula1>
    </dataValidation>
    <dataValidation type="list" allowBlank="1" showInputMessage="1" showErrorMessage="1" sqref="K101" xr:uid="{7440A8F7-1D90-4678-B732-8ADC4ACA72F8}">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C6E5DE4F-DD9C-4347-86CA-AE289804EBFD}">
      <formula1>"PD申請の段階を選択してください,様式１ （プロセス１：研究計画として審議する段階),様式２ （プロセス３：研究実施前として審議する段階）"</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1"/>
  <headerFooter>
    <oddFooter>&amp;C&amp;"BIZ UDPゴシック,標準"&amp;12&amp;P</oddFooter>
  </headerFooter>
  <rowBreaks count="4" manualBreakCount="4">
    <brk id="29" min="1" max="10" man="1"/>
    <brk id="59" min="1" max="10" man="1"/>
    <brk id="81" min="1" max="10" man="1"/>
    <brk id="10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152</vt:i4>
      </vt:variant>
    </vt:vector>
  </HeadingPairs>
  <TitlesOfParts>
    <vt:vector size="154" baseType="lpstr">
      <vt:lpstr>様式1,2_チェックリスト（記入・提出用）</vt:lpstr>
      <vt:lpstr>記入例</vt:lpstr>
      <vt:lpstr>記入例!Co.1</vt:lpstr>
      <vt:lpstr>Co.1</vt:lpstr>
      <vt:lpstr>記入例!Co.21</vt:lpstr>
      <vt:lpstr>Co.21</vt:lpstr>
      <vt:lpstr>記入例!Co.22</vt:lpstr>
      <vt:lpstr>Co.22</vt:lpstr>
      <vt:lpstr>記入例!Co.345</vt:lpstr>
      <vt:lpstr>Co.345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記入例!comtDaisanTeikyo0</vt:lpstr>
      <vt:lpstr>'様式1,2_チェックリスト（記入・提出用）'!comtDaisanTeikyo0</vt:lpstr>
      <vt:lpstr>記入例!comtDaisanTeikyo1</vt:lpstr>
      <vt:lpstr>'様式1,2_チェックリスト（記入・提出用）'!comtDaisanTeikyo1</vt:lpstr>
      <vt:lpstr>記入例!comtDaisanTeikyo2</vt:lpstr>
      <vt:lpstr>'様式1,2_チェックリスト（記入・提出用）'!comtDaisanTeikyo2</vt:lpstr>
      <vt:lpstr>記入例!comtDaisanTeikyo3</vt:lpstr>
      <vt:lpstr>'様式1,2_チェックリスト（記入・提出用）'!comtDaisanTeikyo3</vt:lpstr>
      <vt:lpstr>記入例!comtDataHokansha0</vt:lpstr>
      <vt:lpstr>'様式1,2_チェックリスト（記入・提出用）'!comtDataHokansha0</vt:lpstr>
      <vt:lpstr>記入例!comtDataHokansha1</vt:lpstr>
      <vt:lpstr>'様式1,2_チェックリスト（記入・提出用）'!comtDataHokansha1</vt:lpstr>
      <vt:lpstr>記入例!comtDataHokansha2</vt:lpstr>
      <vt:lpstr>'様式1,2_チェックリスト（記入・提出用）'!comtDataHokansha2</vt:lpstr>
      <vt:lpstr>記入例!comtDataHokansha3</vt:lpstr>
      <vt:lpstr>'様式1,2_チェックリスト（記入・提出用）'!comtDataHokansha3</vt:lpstr>
      <vt:lpstr>記入例!comtDataHokansha4</vt:lpstr>
      <vt:lpstr>'様式1,2_チェックリスト（記入・提出用）'!comtDataHokansha4</vt:lpstr>
      <vt:lpstr>記入例!comtDataRiyoudata0</vt:lpstr>
      <vt:lpstr>'様式1,2_チェックリスト（記入・提出用）'!comtDataRiyoudata0</vt:lpstr>
      <vt:lpstr>記入例!comtDataRiyoudata1</vt:lpstr>
      <vt:lpstr>'様式1,2_チェックリスト（記入・提出用）'!comtDataRiyoudata1</vt:lpstr>
      <vt:lpstr>記入例!comtDataRiyoudata2</vt:lpstr>
      <vt:lpstr>'様式1,2_チェックリスト（記入・提出用）'!comtDataRiyoudata2</vt:lpstr>
      <vt:lpstr>記入例!comtDataRiyoudata3</vt:lpstr>
      <vt:lpstr>'様式1,2_チェックリスト（記入・提出用）'!comtDataRiyoudata3</vt:lpstr>
      <vt:lpstr>記入例!comtDataRiyoudata4</vt:lpstr>
      <vt:lpstr>'様式1,2_チェックリスト（記入・提出用）'!comtDataRiyoudata4</vt:lpstr>
      <vt:lpstr>記入例!comtDataRiyousha0</vt:lpstr>
      <vt:lpstr>'様式1,2_チェックリスト（記入・提出用）'!comtDataRiyousha0</vt:lpstr>
      <vt:lpstr>記入例!comtDataRiyousha1</vt:lpstr>
      <vt:lpstr>'様式1,2_チェックリスト（記入・提出用）'!comtDataRiyousha1</vt:lpstr>
      <vt:lpstr>記入例!comtDataRiyousha2</vt:lpstr>
      <vt:lpstr>'様式1,2_チェックリスト（記入・提出用）'!comtDataRiyousha2</vt:lpstr>
      <vt:lpstr>記入例!comtDataRiyousha3</vt:lpstr>
      <vt:lpstr>'様式1,2_チェックリスト（記入・提出用）'!comtDataRiyousha3</vt:lpstr>
      <vt:lpstr>記入例!comtDataRiyousha4</vt:lpstr>
      <vt:lpstr>'様式1,2_チェックリスト（記入・提出用）'!comtDataRiyousha4</vt:lpstr>
      <vt:lpstr>記入例!comtDataShutoku0</vt:lpstr>
      <vt:lpstr>'様式1,2_チェックリスト（記入・提出用）'!comtDataShutoku0</vt:lpstr>
      <vt:lpstr>記入例!comtDataShutoku1</vt:lpstr>
      <vt:lpstr>comtDataShutoku1</vt:lpstr>
      <vt:lpstr>記入例!comtDataShutoku2</vt:lpstr>
      <vt:lpstr>comtDataShutoku2</vt:lpstr>
      <vt:lpstr>記入例!comtDataShutoku3</vt:lpstr>
      <vt:lpstr>comtDataShutoku3</vt:lpstr>
      <vt:lpstr>記入例!comtDataShutokusha0</vt:lpstr>
      <vt:lpstr>'様式1,2_チェックリスト（記入・提出用）'!comtDataShutokusha0</vt:lpstr>
      <vt:lpstr>記入例!comtDataShutokusha1</vt:lpstr>
      <vt:lpstr>'様式1,2_チェックリスト（記入・提出用）'!comtDataShutokusha1</vt:lpstr>
      <vt:lpstr>記入例!comtDataTeikyoKokai0</vt:lpstr>
      <vt:lpstr>'様式1,2_チェックリスト（記入・提出用）'!comtDataTeikyoKokai0</vt:lpstr>
      <vt:lpstr>記入例!comtDataTeikyoKokai1</vt:lpstr>
      <vt:lpstr>'様式1,2_チェックリスト（記入・提出用）'!comtDataTeikyoKokai1</vt:lpstr>
      <vt:lpstr>記入例!comtDataTeikyoKokai2</vt:lpstr>
      <vt:lpstr>'様式1,2_チェックリスト（記入・提出用）'!comtDataTeikyoKokai2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記入例!comtKenKaiKadaiId0</vt:lpstr>
      <vt:lpstr>'様式1,2_チェックリスト（記入・提出用）'!comtKenKaiKadaiId0</vt:lpstr>
      <vt:lpstr>記入例!comtKenKaiKadaiMei0</vt:lpstr>
      <vt:lpstr>'様式1,2_チェックリスト（記入・提出用）'!comtKenKaiKadaiMei0</vt:lpstr>
      <vt:lpstr>記入例!comtKenKaiKadaiMei1</vt:lpstr>
      <vt:lpstr>'様式1,2_チェックリスト（記入・提出用）'!comtKenKaiKadaiMei1</vt:lpstr>
      <vt:lpstr>記入例!comtKenKaiKadaiMei2</vt:lpstr>
      <vt:lpstr>'様式1,2_チェックリスト（記入・提出用）'!comtKenKaiKadaiMei2</vt:lpstr>
      <vt:lpstr>記入例!comtKenKaiKadaiMei3</vt:lpstr>
      <vt:lpstr>'様式1,2_チェックリスト（記入・提出用）'!comtKenKaiKadaiMei3</vt:lpstr>
      <vt:lpstr>記入例!comtKenKaiKadaiMei4</vt:lpstr>
      <vt:lpstr>'様式1,2_チェックリスト（記入・提出用）'!comtKenKaiKadaiMei4</vt:lpstr>
      <vt:lpstr>記入例!comtKenKaiKadaiMei5</vt:lpstr>
      <vt:lpstr>'様式1,2_チェックリスト（記入・提出用）'!comtKenKaiKadaiMei5</vt:lpstr>
      <vt:lpstr>記入例!comtKenKaiKadaiMei6</vt:lpstr>
      <vt:lpstr>'様式1,2_チェックリスト（記入・提出用）'!comtKenKaiKadaiMei6</vt:lpstr>
      <vt:lpstr>記入例!comtKenKaiKikan0</vt:lpstr>
      <vt:lpstr>'様式1,2_チェックリスト（記入・提出用）'!comtKenKaiKikan0</vt:lpstr>
      <vt:lpstr>記入例!comtKenKaiKikan1</vt:lpstr>
      <vt:lpstr>'様式1,2_チェックリスト（記入・提出用）'!comtKenKaiKikan1</vt:lpstr>
      <vt:lpstr>記入例!comtKenKaiKikan2</vt:lpstr>
      <vt:lpstr>'様式1,2_チェックリスト（記入・提出用）'!comtKenKaiKikan2</vt:lpstr>
      <vt:lpstr>記入例!comtKenKaiKikan3</vt:lpstr>
      <vt:lpstr>'様式1,2_チェックリスト（記入・提出用）'!comtKenKaiKikan3</vt:lpstr>
      <vt:lpstr>記入例!comtKenKaiKikan4</vt:lpstr>
      <vt:lpstr>'様式1,2_チェックリスト（記入・提出用）'!comtKenKaiKikan4</vt:lpstr>
      <vt:lpstr>記入例!comtKenKaiKikan5</vt:lpstr>
      <vt:lpstr>'様式1,2_チェックリスト（記入・提出用）'!comtKenKaiKikan5</vt:lpstr>
      <vt:lpstr>記入例!comtKenKaiKikan6</vt:lpstr>
      <vt:lpstr>'様式1,2_チェックリスト（記入・提出用）'!comtKenKaiKikan6</vt:lpstr>
      <vt:lpstr>記入例!comtKenMokuteki0</vt:lpstr>
      <vt:lpstr>'様式1,2_チェックリスト（記入・提出用）'!comtKenMokuteki0</vt:lpstr>
      <vt:lpstr>記入例!comtKenMokuteki1</vt:lpstr>
      <vt:lpstr>'様式1,2_チェックリスト（記入・提出用）'!comtKenMokuteki1</vt:lpstr>
      <vt:lpstr>記入例!comtOptOut0</vt:lpstr>
      <vt:lpstr>'様式1,2_チェックリスト（記入・提出用）'!comtOptOut0</vt:lpstr>
      <vt:lpstr>記入例!comtPdToriMokuteki0</vt:lpstr>
      <vt:lpstr>'様式1,2_チェックリスト（記入・提出用）'!comtPdToriMokuteki0</vt:lpstr>
      <vt:lpstr>記入例!comtRiyouKikan0</vt:lpstr>
      <vt:lpstr>'様式1,2_チェックリスト（記入・提出用）'!comtRiyouKikan0</vt:lpstr>
      <vt:lpstr>記入例!comtRiyouKikan1</vt:lpstr>
      <vt:lpstr>'様式1,2_チェックリスト（記入・提出用）'!comtRiyouKikan1</vt:lpstr>
      <vt:lpstr>記入例!comtToriTantou0</vt:lpstr>
      <vt:lpstr>'様式1,2_チェックリスト（記入・提出用）'!comtToriTantou0</vt:lpstr>
      <vt:lpstr>記入例!comtToriTantou1</vt:lpstr>
      <vt:lpstr>'様式1,2_チェックリスト（記入・提出用）'!comtToriTantou1</vt:lpstr>
      <vt:lpstr>記入例!comtToriTantou2</vt:lpstr>
      <vt:lpstr>'様式1,2_チェックリスト（記入・提出用）'!comtToriTantou2</vt:lpstr>
      <vt:lpstr>記入例!nKenShu</vt:lpstr>
      <vt:lpstr>'様式1,2_チェックリスト（記入・提出用）'!nKenShu</vt:lpstr>
      <vt:lpstr>記入例!nYoushiki</vt:lpstr>
      <vt:lpstr>'様式1,2_チェックリスト（記入・提出用）'!nYoushiki</vt:lpstr>
      <vt:lpstr>記入例!Print_Area</vt:lpstr>
      <vt:lpstr>'様式1,2_チェックリスト（記入・提出用）'!Print_Area</vt:lpstr>
      <vt:lpstr>記入例!txtKenShu</vt:lpstr>
      <vt:lpstr>'様式1,2_チェックリスト（記入・提出用）'!txtKenShu</vt:lpstr>
      <vt:lpstr>記入例!txtKenShuItaku</vt:lpstr>
      <vt:lpstr>'様式1,2_チェックリスト（記入・提出用）'!txtKenShuItaku</vt:lpstr>
      <vt:lpstr>記入例!txtKenShuJutaku</vt:lpstr>
      <vt:lpstr>'様式1,2_チェックリスト（記入・提出用）'!txtKenShuJutaku</vt:lpstr>
      <vt:lpstr>記入例!txtKenShuKyoudou</vt:lpstr>
      <vt:lpstr>'様式1,2_チェックリスト（記入・提出用）'!txtKenShuKyoudou</vt:lpstr>
      <vt:lpstr>記入例!txtKenShuMizukara</vt:lpstr>
      <vt:lpstr>'様式1,2_チェックリスト（記入・提出用）'!txtKenShuMizukara</vt:lpstr>
      <vt:lpstr>記入例!txtKenShuTestbed</vt:lpstr>
      <vt:lpstr>'様式1,2_チェックリスト（記入・提出用）'!txtKenShuTestbed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山崎 力正</cp:lastModifiedBy>
  <cp:lastPrinted>2022-04-11T01:04:18Z</cp:lastPrinted>
  <dcterms:created xsi:type="dcterms:W3CDTF">2020-08-03T01:19:13Z</dcterms:created>
  <dcterms:modified xsi:type="dcterms:W3CDTF">2022-04-22T00:05:26Z</dcterms:modified>
</cp:coreProperties>
</file>