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filterPrivacy="1" showInkAnnotation="0" defaultThemeVersion="124226"/>
  <bookViews>
    <workbookView xWindow="2670" yWindow="435" windowWidth="18660" windowHeight="10335" tabRatio="766"/>
  </bookViews>
  <sheets>
    <sheet name="連名契約【税込用】必要積算経費一覧表_当該年度" sheetId="4" r:id="rId1"/>
    <sheet name="明細Ⅰ【物品費】" sheetId="5" r:id="rId2"/>
    <sheet name="明細Ⅱ【人件費・謝金】" sheetId="7" r:id="rId3"/>
    <sheet name="明細Ⅲ【旅費】" sheetId="9" r:id="rId4"/>
    <sheet name="明細Ⅳ【その他】" sheetId="8" r:id="rId5"/>
  </sheets>
  <definedNames>
    <definedName name="_xlnm.Print_Area" localSheetId="1">明細Ⅰ【物品費】!$C$11:$K$57</definedName>
    <definedName name="_xlnm.Print_Area" localSheetId="2">明細Ⅱ【人件費・謝金】!$C$11:$K$52</definedName>
    <definedName name="_xlnm.Print_Area" localSheetId="3">明細Ⅲ【旅費】!$C$11:$K$51</definedName>
    <definedName name="_xlnm.Print_Area" localSheetId="4">明細Ⅳ【その他】!$C$11:$K$97</definedName>
    <definedName name="_xlnm.Print_Area" localSheetId="0">連名契約【税込用】必要積算経費一覧表_当該年度!$C$12:$I$50</definedName>
    <definedName name="_xlnm.Print_Titles" localSheetId="1">明細Ⅰ【物品費】!$18:$19</definedName>
    <definedName name="_xlnm.Print_Titles" localSheetId="2">明細Ⅱ【人件費・謝金】!$18:$19</definedName>
    <definedName name="_xlnm.Print_Titles" localSheetId="3">明細Ⅲ【旅費】!$18:$19</definedName>
    <definedName name="_xlnm.Print_Titles" localSheetId="4">明細Ⅳ【その他】!$18:$19</definedName>
    <definedName name="管理番号">#REF!</definedName>
  </definedNames>
  <calcPr calcId="171027"/>
</workbook>
</file>

<file path=xl/calcChain.xml><?xml version="1.0" encoding="utf-8"?>
<calcChain xmlns="http://schemas.openxmlformats.org/spreadsheetml/2006/main">
  <c r="H46" i="4" l="1"/>
  <c r="F37" i="4"/>
  <c r="F39" i="4" s="1"/>
  <c r="F41" i="4" s="1"/>
  <c r="F43" i="4" s="1"/>
  <c r="H21" i="5"/>
  <c r="I21" i="5"/>
  <c r="H21" i="7"/>
  <c r="I21" i="7"/>
  <c r="H21" i="9"/>
  <c r="K21" i="9" s="1"/>
  <c r="G28" i="4" s="1"/>
  <c r="H20" i="9"/>
  <c r="I21" i="9"/>
  <c r="I20" i="9" s="1"/>
  <c r="H21" i="8"/>
  <c r="I21" i="8"/>
  <c r="J21" i="9"/>
  <c r="J20" i="9" s="1"/>
  <c r="J21" i="8"/>
  <c r="J70" i="8"/>
  <c r="K59" i="8"/>
  <c r="G33" i="4" s="1"/>
  <c r="H37" i="5"/>
  <c r="H42" i="8"/>
  <c r="K42" i="8" s="1"/>
  <c r="G31" i="4" s="1"/>
  <c r="H48" i="8"/>
  <c r="K48" i="8" s="1"/>
  <c r="G32" i="4" s="1"/>
  <c r="H59" i="8"/>
  <c r="H70" i="8"/>
  <c r="K70" i="8" s="1"/>
  <c r="G34" i="4" s="1"/>
  <c r="H76" i="8"/>
  <c r="K76" i="8" s="1"/>
  <c r="G35" i="4" s="1"/>
  <c r="H42" i="7"/>
  <c r="K42" i="7" s="1"/>
  <c r="G26" i="4" s="1"/>
  <c r="D48" i="8"/>
  <c r="D37" i="5"/>
  <c r="C2" i="8"/>
  <c r="C3" i="8"/>
  <c r="C4" i="8"/>
  <c r="C5" i="8"/>
  <c r="C6" i="8"/>
  <c r="C7" i="8"/>
  <c r="C8" i="8"/>
  <c r="C2" i="9"/>
  <c r="C3" i="9"/>
  <c r="C4" i="9"/>
  <c r="C5" i="9"/>
  <c r="C6" i="9"/>
  <c r="C7" i="9"/>
  <c r="C8" i="9"/>
  <c r="C2" i="7"/>
  <c r="C3" i="7"/>
  <c r="C4" i="7"/>
  <c r="C5" i="7"/>
  <c r="C6" i="7"/>
  <c r="C7" i="7"/>
  <c r="C8" i="7"/>
  <c r="I76" i="8"/>
  <c r="J76" i="8" s="1"/>
  <c r="I70" i="8"/>
  <c r="I59" i="8"/>
  <c r="J59" i="8" s="1"/>
  <c r="I48" i="8"/>
  <c r="I20" i="8" s="1"/>
  <c r="I42" i="8"/>
  <c r="J42" i="8" s="1"/>
  <c r="I42" i="7"/>
  <c r="J42" i="7" s="1"/>
  <c r="I37" i="5"/>
  <c r="J37" i="5" s="1"/>
  <c r="E17" i="8"/>
  <c r="E16" i="8"/>
  <c r="E15" i="8"/>
  <c r="E14" i="8"/>
  <c r="E13" i="8"/>
  <c r="E17" i="9"/>
  <c r="E16" i="9"/>
  <c r="E15" i="9"/>
  <c r="E14" i="9"/>
  <c r="E13" i="9"/>
  <c r="E17" i="7"/>
  <c r="E16" i="7"/>
  <c r="E15" i="7"/>
  <c r="E14" i="7"/>
  <c r="E13" i="7"/>
  <c r="E17" i="5"/>
  <c r="E16" i="5"/>
  <c r="E15" i="5"/>
  <c r="E14" i="5"/>
  <c r="E13" i="5"/>
  <c r="A1" i="8"/>
  <c r="A1" i="9"/>
  <c r="A1" i="7"/>
  <c r="A1" i="5"/>
  <c r="C15" i="7"/>
  <c r="F15" i="7"/>
  <c r="G15" i="7"/>
  <c r="H15" i="7"/>
  <c r="C15" i="9"/>
  <c r="F15" i="9"/>
  <c r="G15" i="9"/>
  <c r="H15" i="9"/>
  <c r="C15" i="8"/>
  <c r="F15" i="8"/>
  <c r="G15" i="8"/>
  <c r="H15" i="8"/>
  <c r="C15" i="5"/>
  <c r="F15" i="5"/>
  <c r="G15" i="5"/>
  <c r="H15" i="5"/>
  <c r="H14" i="8"/>
  <c r="G14" i="8"/>
  <c r="F14" i="8"/>
  <c r="H13" i="8"/>
  <c r="G13" i="8"/>
  <c r="F13" i="8"/>
  <c r="H14" i="9"/>
  <c r="G14" i="9"/>
  <c r="F14" i="9"/>
  <c r="H13" i="9"/>
  <c r="G13" i="9"/>
  <c r="F13" i="9"/>
  <c r="H14" i="7"/>
  <c r="G14" i="7"/>
  <c r="F14" i="7"/>
  <c r="H13" i="7"/>
  <c r="G13" i="7"/>
  <c r="F13" i="7"/>
  <c r="H14" i="5"/>
  <c r="G14" i="5"/>
  <c r="F14" i="5"/>
  <c r="H13" i="5"/>
  <c r="G13" i="5"/>
  <c r="F13" i="5"/>
  <c r="C17" i="8"/>
  <c r="C14" i="8"/>
  <c r="C13" i="8"/>
  <c r="C16" i="8"/>
  <c r="C17" i="9"/>
  <c r="C14" i="9"/>
  <c r="C13" i="9"/>
  <c r="C16" i="9"/>
  <c r="C17" i="7"/>
  <c r="C14" i="7"/>
  <c r="C13" i="7"/>
  <c r="C16" i="7"/>
  <c r="C16" i="5"/>
  <c r="C13" i="5"/>
  <c r="C14" i="5"/>
  <c r="D21" i="5"/>
  <c r="C20" i="5"/>
  <c r="D42" i="7"/>
  <c r="D21" i="7"/>
  <c r="C20" i="7"/>
  <c r="D97" i="8"/>
  <c r="D21" i="9"/>
  <c r="C20" i="9"/>
  <c r="D76" i="8"/>
  <c r="D70" i="8"/>
  <c r="D59" i="8"/>
  <c r="D42" i="8"/>
  <c r="D21" i="8"/>
  <c r="C20" i="8"/>
  <c r="C17" i="5"/>
  <c r="K21" i="8"/>
  <c r="G30" i="4" s="1"/>
  <c r="J48" i="8" l="1"/>
  <c r="H20" i="8"/>
  <c r="K20" i="8" s="1"/>
  <c r="H20" i="7"/>
  <c r="I20" i="5"/>
  <c r="H20" i="5"/>
  <c r="K20" i="5" s="1"/>
  <c r="G21" i="4" s="1"/>
  <c r="H21" i="4" s="1"/>
  <c r="K37" i="5"/>
  <c r="G23" i="4" s="1"/>
  <c r="K20" i="9"/>
  <c r="G27" i="4" s="1"/>
  <c r="H27" i="4" s="1"/>
  <c r="K21" i="7"/>
  <c r="G25" i="4" s="1"/>
  <c r="J21" i="5"/>
  <c r="J20" i="5" s="1"/>
  <c r="J20" i="8"/>
  <c r="J21" i="7"/>
  <c r="J20" i="7" s="1"/>
  <c r="I20" i="7"/>
  <c r="K20" i="7" s="1"/>
  <c r="G24" i="4" s="1"/>
  <c r="H24" i="4" s="1"/>
  <c r="K21" i="5"/>
  <c r="G22" i="4" s="1"/>
  <c r="J97" i="8" l="1"/>
  <c r="K97" i="8" s="1"/>
  <c r="G29" i="4" s="1"/>
  <c r="H29" i="4" s="1"/>
  <c r="G49" i="4" s="1"/>
  <c r="I97" i="8"/>
  <c r="G37" i="4" l="1"/>
  <c r="H37" i="4" s="1"/>
  <c r="G36" i="4"/>
  <c r="G38" i="4" l="1"/>
  <c r="H38" i="4" s="1"/>
  <c r="G39" i="4" l="1"/>
  <c r="H39" i="4" s="1"/>
  <c r="G41" i="4" l="1"/>
  <c r="G43" i="4" s="1"/>
  <c r="H41" i="4" l="1"/>
  <c r="H43" i="4"/>
  <c r="F44" i="4" s="1"/>
  <c r="G42" i="4"/>
  <c r="H42" i="4" s="1"/>
</calcChain>
</file>

<file path=xl/sharedStrings.xml><?xml version="1.0" encoding="utf-8"?>
<sst xmlns="http://schemas.openxmlformats.org/spreadsheetml/2006/main" count="279" uniqueCount="106">
  <si>
    <t>大項目</t>
  </si>
  <si>
    <t>中項目</t>
  </si>
  <si>
    <t>［記入要領］</t>
    <rPh sb="1" eb="3">
      <t>キニュウ</t>
    </rPh>
    <rPh sb="3" eb="5">
      <t>ヨウリョウ</t>
    </rPh>
    <phoneticPr fontId="5"/>
  </si>
  <si>
    <t>小項目（品名等）</t>
    <rPh sb="0" eb="3">
      <t>ショウコウモク</t>
    </rPh>
    <rPh sb="4" eb="6">
      <t>ヒンメイ</t>
    </rPh>
    <rPh sb="6" eb="7">
      <t>ナド</t>
    </rPh>
    <phoneticPr fontId="5"/>
  </si>
  <si>
    <t>管理番号：</t>
    <rPh sb="0" eb="2">
      <t>カンリ</t>
    </rPh>
    <rPh sb="2" eb="4">
      <t>バンゴウ</t>
    </rPh>
    <phoneticPr fontId="2"/>
  </si>
  <si>
    <t>Ⅰ　物品費</t>
    <rPh sb="2" eb="4">
      <t>ブッピン</t>
    </rPh>
    <rPh sb="4" eb="5">
      <t>ヒ</t>
    </rPh>
    <phoneticPr fontId="5"/>
  </si>
  <si>
    <t>１　設備備品費</t>
    <rPh sb="2" eb="4">
      <t>セツビ</t>
    </rPh>
    <rPh sb="4" eb="6">
      <t>ビヒン</t>
    </rPh>
    <phoneticPr fontId="5"/>
  </si>
  <si>
    <t>２　消耗品費</t>
    <rPh sb="2" eb="5">
      <t>ショウモウヒン</t>
    </rPh>
    <rPh sb="5" eb="6">
      <t>ヒ</t>
    </rPh>
    <phoneticPr fontId="5"/>
  </si>
  <si>
    <t>Ⅱ　人件費・謝金</t>
    <rPh sb="2" eb="5">
      <t>ジンケンヒ</t>
    </rPh>
    <rPh sb="6" eb="8">
      <t>シャキン</t>
    </rPh>
    <phoneticPr fontId="5"/>
  </si>
  <si>
    <t>１　人件費</t>
    <rPh sb="2" eb="5">
      <t>ジンケンヒ</t>
    </rPh>
    <phoneticPr fontId="5"/>
  </si>
  <si>
    <t>２　謝金</t>
    <rPh sb="2" eb="4">
      <t>シャキン</t>
    </rPh>
    <phoneticPr fontId="5"/>
  </si>
  <si>
    <t>Ⅲ　旅費</t>
    <rPh sb="2" eb="4">
      <t>リョヒ</t>
    </rPh>
    <phoneticPr fontId="5"/>
  </si>
  <si>
    <t>１　旅費</t>
    <rPh sb="2" eb="4">
      <t>リョヒ</t>
    </rPh>
    <phoneticPr fontId="5"/>
  </si>
  <si>
    <t>Ⅳ　その他</t>
    <phoneticPr fontId="5"/>
  </si>
  <si>
    <t>１　外注費</t>
    <rPh sb="2" eb="5">
      <t>ガイチュウヒ</t>
    </rPh>
    <phoneticPr fontId="5"/>
  </si>
  <si>
    <t>２　印刷製本費</t>
    <rPh sb="2" eb="4">
      <t>インサツ</t>
    </rPh>
    <rPh sb="4" eb="6">
      <t>セイホン</t>
    </rPh>
    <rPh sb="6" eb="7">
      <t>ヒ</t>
    </rPh>
    <phoneticPr fontId="5"/>
  </si>
  <si>
    <t>３　会議費</t>
    <rPh sb="2" eb="5">
      <t>カイギヒ</t>
    </rPh>
    <phoneticPr fontId="5"/>
  </si>
  <si>
    <t>４　通信運搬費</t>
    <rPh sb="2" eb="4">
      <t>ツウシン</t>
    </rPh>
    <rPh sb="4" eb="7">
      <t>ウンパンヒ</t>
    </rPh>
    <phoneticPr fontId="5"/>
  </si>
  <si>
    <t>５　光熱水料</t>
    <rPh sb="2" eb="4">
      <t>コウネツ</t>
    </rPh>
    <rPh sb="4" eb="5">
      <t>スイ</t>
    </rPh>
    <rPh sb="5" eb="6">
      <t>リョウ</t>
    </rPh>
    <phoneticPr fontId="5"/>
  </si>
  <si>
    <t>６　その他（諸経費）</t>
    <rPh sb="4" eb="5">
      <t>タ</t>
    </rPh>
    <rPh sb="6" eb="9">
      <t>ショケイヒ</t>
    </rPh>
    <phoneticPr fontId="5"/>
  </si>
  <si>
    <r>
      <t>　　小計</t>
    </r>
    <r>
      <rPr>
        <sz val="10"/>
        <rFont val="ＭＳ 明朝"/>
        <family val="1"/>
        <charset val="128"/>
      </rPr>
      <t>（Ⅰ＋Ⅱ＋Ⅲ＋Ⅳ）</t>
    </r>
    <rPh sb="2" eb="4">
      <t>ショウケイ</t>
    </rPh>
    <phoneticPr fontId="2"/>
  </si>
  <si>
    <t>積算明細書（Ⅳ　その他）</t>
    <rPh sb="0" eb="2">
      <t>セキサン</t>
    </rPh>
    <rPh sb="2" eb="5">
      <t>メイサイショ</t>
    </rPh>
    <rPh sb="10" eb="11">
      <t>タ</t>
    </rPh>
    <phoneticPr fontId="5"/>
  </si>
  <si>
    <t>積算明細書（Ⅲ　旅費）</t>
    <rPh sb="0" eb="2">
      <t>セキサン</t>
    </rPh>
    <rPh sb="2" eb="5">
      <t>メイサイショ</t>
    </rPh>
    <rPh sb="8" eb="9">
      <t>タビ</t>
    </rPh>
    <rPh sb="9" eb="10">
      <t>ヒ</t>
    </rPh>
    <phoneticPr fontId="5"/>
  </si>
  <si>
    <t>積算明細書（Ⅰ　物品費）</t>
    <rPh sb="0" eb="2">
      <t>セキサン</t>
    </rPh>
    <rPh sb="2" eb="5">
      <t>メイサイショ</t>
    </rPh>
    <rPh sb="8" eb="10">
      <t>ブッピン</t>
    </rPh>
    <rPh sb="10" eb="11">
      <t>ヒ</t>
    </rPh>
    <phoneticPr fontId="5"/>
  </si>
  <si>
    <t>積算明細書（Ⅱ　人件費・謝金）</t>
    <rPh sb="0" eb="2">
      <t>セキサン</t>
    </rPh>
    <rPh sb="2" eb="5">
      <t>メイサイショ</t>
    </rPh>
    <rPh sb="8" eb="11">
      <t>ジンケンヒ</t>
    </rPh>
    <rPh sb="12" eb="14">
      <t>シャキン</t>
    </rPh>
    <phoneticPr fontId="5"/>
  </si>
  <si>
    <t>Ⅴ　一般管理費</t>
    <rPh sb="2" eb="4">
      <t>イッパン</t>
    </rPh>
    <rPh sb="4" eb="7">
      <t>カンリヒ</t>
    </rPh>
    <phoneticPr fontId="5"/>
  </si>
  <si>
    <t>１）</t>
    <phoneticPr fontId="5"/>
  </si>
  <si>
    <t>２）</t>
    <phoneticPr fontId="5"/>
  </si>
  <si>
    <t>３）</t>
    <phoneticPr fontId="5"/>
  </si>
  <si>
    <t>４）</t>
    <phoneticPr fontId="5"/>
  </si>
  <si>
    <t>５）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</si>
  <si>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</si>
  <si>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</si>
  <si>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</si>
  <si>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</si>
  <si>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１０）</t>
    <phoneticPr fontId="5"/>
  </si>
  <si>
    <t>１１）</t>
    <phoneticPr fontId="5"/>
  </si>
  <si>
    <t>１２）</t>
    <phoneticPr fontId="5"/>
  </si>
  <si>
    <t>１３）</t>
    <phoneticPr fontId="5"/>
  </si>
  <si>
    <t>１４）</t>
    <phoneticPr fontId="5"/>
  </si>
  <si>
    <t>１５）</t>
    <phoneticPr fontId="5"/>
  </si>
  <si>
    <t>１６）</t>
    <phoneticPr fontId="5"/>
  </si>
  <si>
    <t>１７）</t>
    <phoneticPr fontId="5"/>
  </si>
  <si>
    <t>１８）</t>
    <phoneticPr fontId="5"/>
  </si>
  <si>
    <t>１９）</t>
    <phoneticPr fontId="5"/>
  </si>
  <si>
    <t>２０）</t>
    <phoneticPr fontId="5"/>
  </si>
  <si>
    <t xml:space="preserve"> </t>
    <phoneticPr fontId="5"/>
  </si>
  <si>
    <t>２１）</t>
    <phoneticPr fontId="5"/>
  </si>
  <si>
    <t>２２）</t>
    <phoneticPr fontId="5"/>
  </si>
  <si>
    <t>２３）</t>
    <phoneticPr fontId="5"/>
  </si>
  <si>
    <t>２４）</t>
    <phoneticPr fontId="5"/>
  </si>
  <si>
    <t>２５）</t>
    <phoneticPr fontId="5"/>
  </si>
  <si>
    <t>２６）</t>
    <phoneticPr fontId="5"/>
  </si>
  <si>
    <t>２７）</t>
    <phoneticPr fontId="5"/>
  </si>
  <si>
    <t>２８）</t>
    <phoneticPr fontId="5"/>
  </si>
  <si>
    <t>２９）</t>
    <phoneticPr fontId="5"/>
  </si>
  <si>
    <t>３０）</t>
    <phoneticPr fontId="5"/>
  </si>
  <si>
    <t>総　　　額</t>
    <phoneticPr fontId="5"/>
  </si>
  <si>
    <t>項　　　目</t>
    <rPh sb="0" eb="1">
      <t>コウ</t>
    </rPh>
    <rPh sb="4" eb="5">
      <t>メ</t>
    </rPh>
    <phoneticPr fontId="5"/>
  </si>
  <si>
    <t>金　額
【税込】</t>
    <rPh sb="0" eb="1">
      <t>キン</t>
    </rPh>
    <rPh sb="2" eb="3">
      <t>ガク</t>
    </rPh>
    <rPh sb="5" eb="7">
      <t>ゼイコミ</t>
    </rPh>
    <phoneticPr fontId="5"/>
  </si>
  <si>
    <t>金額合計</t>
    <phoneticPr fontId="5"/>
  </si>
  <si>
    <t>　消費税（内税額）＋消費税相当額</t>
    <rPh sb="1" eb="4">
      <t>ショウヒゼイ</t>
    </rPh>
    <rPh sb="5" eb="6">
      <t>ウチ</t>
    </rPh>
    <rPh sb="6" eb="8">
      <t>ゼイガク</t>
    </rPh>
    <rPh sb="10" eb="13">
      <t>ショウヒゼイ</t>
    </rPh>
    <rPh sb="13" eb="15">
      <t>ソウトウ</t>
    </rPh>
    <rPh sb="15" eb="16">
      <t>ガク</t>
    </rPh>
    <phoneticPr fontId="5"/>
  </si>
  <si>
    <t>項　目</t>
    <rPh sb="0" eb="1">
      <t>コウ</t>
    </rPh>
    <rPh sb="2" eb="3">
      <t>メ</t>
    </rPh>
    <phoneticPr fontId="5"/>
  </si>
  <si>
    <t>備　考</t>
    <phoneticPr fontId="5"/>
  </si>
  <si>
    <t>消費税相当額</t>
    <phoneticPr fontId="5"/>
  </si>
  <si>
    <t>【税抜】</t>
    <phoneticPr fontId="5"/>
  </si>
  <si>
    <r>
      <t>　　総経費</t>
    </r>
    <r>
      <rPr>
        <sz val="10"/>
        <rFont val="ＭＳ 明朝"/>
        <family val="1"/>
        <charset val="128"/>
      </rPr>
      <t>(Ⅰ＋Ⅱ＋Ⅲ＋Ⅳ＋Ⅴ)</t>
    </r>
    <phoneticPr fontId="5"/>
  </si>
  <si>
    <t>Ⅵ　再委託費</t>
    <rPh sb="2" eb="5">
      <t>サイイタク</t>
    </rPh>
    <rPh sb="5" eb="6">
      <t>ヒ</t>
    </rPh>
    <phoneticPr fontId="5"/>
  </si>
  <si>
    <r>
      <t>　　小計</t>
    </r>
    <r>
      <rPr>
        <sz val="10"/>
        <rFont val="ＭＳ 明朝"/>
        <family val="1"/>
        <charset val="128"/>
      </rPr>
      <t>（Ⅰ＋Ⅱ＋Ⅲ＋Ⅳ＋Ⅴ）</t>
    </r>
    <rPh sb="2" eb="4">
      <t>ショウケイ</t>
    </rPh>
    <phoneticPr fontId="2"/>
  </si>
  <si>
    <t>不・非課税取引金額</t>
    <rPh sb="0" eb="1">
      <t>フ</t>
    </rPh>
    <rPh sb="2" eb="3">
      <t>ヒ</t>
    </rPh>
    <rPh sb="3" eb="5">
      <t>カゼイ</t>
    </rPh>
    <rPh sb="5" eb="7">
      <t>トリヒキ</t>
    </rPh>
    <rPh sb="7" eb="9">
      <t>キンガク</t>
    </rPh>
    <phoneticPr fontId="5"/>
  </si>
  <si>
    <t>［記入要領］</t>
  </si>
  <si>
    <t>　　・文字入力が不要なセルは空欄にしておいてください。</t>
  </si>
  <si>
    <t>副題：</t>
  </si>
  <si>
    <t>消費税率</t>
    <rPh sb="0" eb="3">
      <t>ショウヒゼイ</t>
    </rPh>
    <rPh sb="3" eb="4">
      <t>リツ</t>
    </rPh>
    <phoneticPr fontId="5"/>
  </si>
  <si>
    <t>一般管理費率</t>
    <rPh sb="0" eb="2">
      <t>イッパン</t>
    </rPh>
    <rPh sb="2" eb="5">
      <t>カンリヒ</t>
    </rPh>
    <rPh sb="5" eb="6">
      <t>リツ</t>
    </rPh>
    <phoneticPr fontId="5"/>
  </si>
  <si>
    <t>７　消費税相当額（大項目合計）</t>
    <rPh sb="2" eb="5">
      <t>ショウヒゼイ</t>
    </rPh>
    <rPh sb="5" eb="7">
      <t>ソウトウ</t>
    </rPh>
    <rPh sb="7" eb="8">
      <t>ガク</t>
    </rPh>
    <rPh sb="9" eb="12">
      <t>ダイコウモク</t>
    </rPh>
    <rPh sb="12" eb="14">
      <t>ゴウケイ</t>
    </rPh>
    <phoneticPr fontId="5"/>
  </si>
  <si>
    <t>必要積算経費一覧表【連名契約】【税込用】</t>
    <rPh sb="0" eb="2">
      <t>ヒツヨウ</t>
    </rPh>
    <rPh sb="2" eb="4">
      <t>セキサン</t>
    </rPh>
    <rPh sb="4" eb="6">
      <t>ケイヒ</t>
    </rPh>
    <rPh sb="6" eb="9">
      <t>イチランヒョウ</t>
    </rPh>
    <rPh sb="10" eb="12">
      <t>レンメイ</t>
    </rPh>
    <rPh sb="12" eb="14">
      <t>ケイヤク</t>
    </rPh>
    <rPh sb="16" eb="18">
      <t>ゼイコミ</t>
    </rPh>
    <rPh sb="18" eb="19">
      <t>ヨウ</t>
    </rPh>
    <phoneticPr fontId="5"/>
  </si>
  <si>
    <t>課題名：</t>
    <rPh sb="0" eb="2">
      <t>カダイ</t>
    </rPh>
    <rPh sb="2" eb="3">
      <t>メイ</t>
    </rPh>
    <phoneticPr fontId="2"/>
  </si>
  <si>
    <t>個別課題名：</t>
    <rPh sb="0" eb="2">
      <t>コベツ</t>
    </rPh>
    <rPh sb="2" eb="4">
      <t>カダイ</t>
    </rPh>
    <rPh sb="4" eb="5">
      <t>メイ</t>
    </rPh>
    <phoneticPr fontId="2"/>
  </si>
  <si>
    <t>１．水色地/黄色地のセル</t>
    <rPh sb="2" eb="4">
      <t>ミズイロ</t>
    </rPh>
    <rPh sb="4" eb="5">
      <t>チ</t>
    </rPh>
    <rPh sb="6" eb="8">
      <t>キイロ</t>
    </rPh>
    <rPh sb="8" eb="9">
      <t>チ</t>
    </rPh>
    <phoneticPr fontId="2"/>
  </si>
  <si>
    <t>　　・水色地のセルのみ必要事項を記入してください。</t>
  </si>
  <si>
    <t>　　・一般管理費率は小数点第１位までの数値（一般管理費率計算書で提示した率）を記入してください。</t>
  </si>
  <si>
    <t>改版日：</t>
    <rPh sb="0" eb="2">
      <t>カイハン</t>
    </rPh>
    <rPh sb="2" eb="3">
      <t>ビ</t>
    </rPh>
    <phoneticPr fontId="2"/>
  </si>
  <si>
    <t>○○○○の研究開発</t>
  </si>
  <si>
    <t>課題Ｘ　□□□□の研究開発</t>
  </si>
  <si>
    <t>△△△△の研究</t>
  </si>
  <si>
    <t>999A0101</t>
  </si>
  <si>
    <t>××××株式会社</t>
  </si>
  <si>
    <t>１．水色地/黄色地のセル</t>
  </si>
  <si>
    <t>研究開発項目</t>
    <rPh sb="0" eb="2">
      <t>ケンキュウ</t>
    </rPh>
    <rPh sb="2" eb="4">
      <t>カイハツ</t>
    </rPh>
    <rPh sb="4" eb="6">
      <t>コウモク</t>
    </rPh>
    <phoneticPr fontId="5"/>
  </si>
  <si>
    <t>実施内容等</t>
    <rPh sb="0" eb="2">
      <t>ジッシ</t>
    </rPh>
    <rPh sb="2" eb="4">
      <t>ナイヨウ</t>
    </rPh>
    <rPh sb="4" eb="5">
      <t>トウ</t>
    </rPh>
    <phoneticPr fontId="5"/>
  </si>
  <si>
    <t>２．行の追加・削除と行の高さ調整</t>
    <rPh sb="10" eb="11">
      <t>ギョウ</t>
    </rPh>
    <rPh sb="12" eb="13">
      <t>タカ</t>
    </rPh>
    <rPh sb="14" eb="16">
      <t>チョウセイ</t>
    </rPh>
    <phoneticPr fontId="5"/>
  </si>
  <si>
    <t>　・行を挿入される場合は、中項目の合計金額の計算式が反映される範囲内でお願いします。なお、行を削除することはできません。適宜、行の高さを調整ください。</t>
    <rPh sb="60" eb="62">
      <t>テキギ</t>
    </rPh>
    <rPh sb="63" eb="64">
      <t>ギョウ</t>
    </rPh>
    <rPh sb="65" eb="66">
      <t>タカ</t>
    </rPh>
    <rPh sb="68" eb="70">
      <t>チョウセイ</t>
    </rPh>
    <phoneticPr fontId="5"/>
  </si>
  <si>
    <t>一般管理費率上限値</t>
    <rPh sb="0" eb="2">
      <t>イッパン</t>
    </rPh>
    <rPh sb="2" eb="5">
      <t>カンリヒ</t>
    </rPh>
    <rPh sb="5" eb="6">
      <t>リツ</t>
    </rPh>
    <rPh sb="6" eb="9">
      <t>ジョウゲンチ</t>
    </rPh>
    <phoneticPr fontId="5"/>
  </si>
  <si>
    <t>契約金額
（円）</t>
    <rPh sb="0" eb="2">
      <t>ケイヤク</t>
    </rPh>
    <rPh sb="2" eb="4">
      <t>キンガク</t>
    </rPh>
    <rPh sb="6" eb="7">
      <t>エン</t>
    </rPh>
    <phoneticPr fontId="5"/>
  </si>
  <si>
    <t>計画金額
（円）</t>
    <rPh sb="0" eb="2">
      <t>ケイカク</t>
    </rPh>
    <rPh sb="2" eb="4">
      <t>キンガク</t>
    </rPh>
    <rPh sb="6" eb="7">
      <t>エン</t>
    </rPh>
    <phoneticPr fontId="5"/>
  </si>
  <si>
    <t>差額
（円）</t>
    <rPh sb="0" eb="2">
      <t>サガク</t>
    </rPh>
    <rPh sb="4" eb="5">
      <t>エン</t>
    </rPh>
    <phoneticPr fontId="5"/>
  </si>
  <si>
    <t>契約金額に対する
直接費（大項目Ⅰ～Ⅳ）総額の流用率</t>
    <phoneticPr fontId="5"/>
  </si>
  <si>
    <t>（注：金額合計欄には、消費税相当額は含まれておりません）</t>
    <rPh sb="1" eb="2">
      <t>チュウ</t>
    </rPh>
    <rPh sb="3" eb="5">
      <t>キンガク</t>
    </rPh>
    <rPh sb="5" eb="7">
      <t>ゴウケイ</t>
    </rPh>
    <rPh sb="7" eb="8">
      <t>ラン</t>
    </rPh>
    <rPh sb="11" eb="14">
      <t>ショウヒゼイ</t>
    </rPh>
    <rPh sb="14" eb="16">
      <t>ソウトウ</t>
    </rPh>
    <rPh sb="16" eb="17">
      <t>ガク</t>
    </rPh>
    <rPh sb="18" eb="19">
      <t>フク</t>
    </rPh>
    <phoneticPr fontId="5"/>
  </si>
  <si>
    <t>（注：金額合計欄には、消費税相当額は含まれておりません）</t>
    <phoneticPr fontId="5"/>
  </si>
  <si>
    <t>（注：金額合計欄には、消費税相当額は含まれておりません）</t>
    <phoneticPr fontId="5"/>
  </si>
  <si>
    <t>（注：金額合計欄には、消費税相当額は含まれておりません）</t>
    <phoneticPr fontId="5"/>
  </si>
  <si>
    <t>未選択</t>
  </si>
  <si>
    <t>受託者名称：</t>
    <rPh sb="0" eb="3">
      <t>ジュタクシャ</t>
    </rPh>
    <rPh sb="3" eb="5">
      <t>メイショウ</t>
    </rPh>
    <phoneticPr fontId="5"/>
  </si>
  <si>
    <t>　　・変更時は、前回までの変更箇所を黒字、今回の変更箇所を赤字にしてください。</t>
    <phoneticPr fontId="5"/>
  </si>
  <si>
    <t>様式１-１-１(税込)（30-2）</t>
    <rPh sb="0" eb="2">
      <t>ヨウシキ</t>
    </rPh>
    <rPh sb="8" eb="10">
      <t>ゼイコミ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</si>
</sst>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0.0%"/>
    <numFmt numFmtId="178" formatCode="\(0\)"/>
    <numFmt numFmtId="179" formatCode="0_);[Red]\(0\)"/>
    <numFmt numFmtId="180" formatCode="[DBNum3][$-411]0"/>
    <numFmt numFmtId="181" formatCode="[$-411]ggge&quot;年&quot;m&quot;月&quot;d&quot;日&quot;;@"/>
    <numFmt numFmtId="182" formatCode="#,##0_ ;[Red]\-#,##0\ "/>
    <numFmt numFmtId="183" formatCode="\(#,###\);[Red]\(\-#,###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FF0000"/>
      <name val="HG創英角ｺﾞｼｯｸUB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0"/>
      <color theme="4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3333FF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rgb="FFFF0000"/>
      <name val="HG丸ｺﾞｼｯｸM-PRO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rgb="FF3366FF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HG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0"/>
      <color rgb="FFFF0000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b/>
      <sz val="11"/>
      <color rgb="FFFF000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269">
    <xf numFmtId="0" fontId="0" fillId="0" borderId="0" xfId="0">
      <alignment vertical="center"/>
    </xf>
    <xf numFmtId="0" fontId="4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3" fillId="0" borderId="1" xfId="6" applyFont="1" applyBorder="1" applyAlignment="1">
      <alignment vertical="center"/>
    </xf>
    <xf numFmtId="0" fontId="3" fillId="0" borderId="2" xfId="6" applyFont="1" applyBorder="1" applyAlignment="1">
      <alignment vertical="center"/>
    </xf>
    <xf numFmtId="176" fontId="3" fillId="2" borderId="3" xfId="6" applyNumberFormat="1" applyFont="1" applyFill="1" applyBorder="1" applyAlignment="1">
      <alignment vertical="center"/>
    </xf>
    <xf numFmtId="176" fontId="3" fillId="2" borderId="4" xfId="6" applyNumberFormat="1" applyFont="1" applyFill="1" applyBorder="1" applyAlignment="1">
      <alignment vertical="center"/>
    </xf>
    <xf numFmtId="176" fontId="3" fillId="2" borderId="5" xfId="6" applyNumberFormat="1" applyFont="1" applyFill="1" applyBorder="1" applyAlignment="1">
      <alignment vertical="center"/>
    </xf>
    <xf numFmtId="176" fontId="3" fillId="2" borderId="6" xfId="6" applyNumberFormat="1" applyFont="1" applyFill="1" applyBorder="1" applyAlignment="1">
      <alignment vertical="center"/>
    </xf>
    <xf numFmtId="0" fontId="7" fillId="0" borderId="0" xfId="6" applyFont="1" applyAlignment="1" applyProtection="1">
      <alignment vertical="center"/>
    </xf>
    <xf numFmtId="0" fontId="6" fillId="0" borderId="0" xfId="6" applyFont="1" applyAlignment="1" applyProtection="1">
      <alignment vertical="center"/>
    </xf>
    <xf numFmtId="0" fontId="7" fillId="0" borderId="7" xfId="6" applyFont="1" applyBorder="1" applyAlignment="1" applyProtection="1">
      <alignment horizontal="center" vertical="center"/>
    </xf>
    <xf numFmtId="0" fontId="7" fillId="0" borderId="8" xfId="6" applyFont="1" applyBorder="1" applyAlignment="1" applyProtection="1">
      <alignment horizontal="center" vertical="center"/>
    </xf>
    <xf numFmtId="0" fontId="7" fillId="0" borderId="1" xfId="6" applyFont="1" applyBorder="1" applyAlignment="1" applyProtection="1">
      <alignment vertical="center"/>
    </xf>
    <xf numFmtId="0" fontId="7" fillId="0" borderId="18" xfId="6" applyFont="1" applyBorder="1" applyAlignment="1" applyProtection="1">
      <alignment vertical="center"/>
    </xf>
    <xf numFmtId="0" fontId="7" fillId="0" borderId="21" xfId="6" applyFont="1" applyBorder="1" applyAlignment="1" applyProtection="1">
      <alignment vertical="center"/>
    </xf>
    <xf numFmtId="0" fontId="7" fillId="0" borderId="0" xfId="6" applyFont="1" applyBorder="1" applyAlignment="1" applyProtection="1">
      <alignment horizontal="right" vertical="center"/>
    </xf>
    <xf numFmtId="0" fontId="7" fillId="0" borderId="0" xfId="6" applyFont="1" applyAlignment="1" applyProtection="1">
      <alignment horizontal="right" vertical="center"/>
    </xf>
    <xf numFmtId="0" fontId="7" fillId="0" borderId="30" xfId="6" applyFont="1" applyBorder="1" applyAlignment="1" applyProtection="1">
      <alignment vertical="center"/>
    </xf>
    <xf numFmtId="0" fontId="7" fillId="0" borderId="0" xfId="6" applyFont="1" applyFill="1" applyAlignment="1" applyProtection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76" fontId="10" fillId="2" borderId="1" xfId="6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76" fontId="3" fillId="2" borderId="39" xfId="6" applyNumberFormat="1" applyFont="1" applyFill="1" applyBorder="1" applyAlignment="1">
      <alignment vertical="center"/>
    </xf>
    <xf numFmtId="176" fontId="7" fillId="2" borderId="41" xfId="6" applyNumberFormat="1" applyFont="1" applyFill="1" applyBorder="1" applyAlignment="1" applyProtection="1">
      <alignment vertical="center"/>
    </xf>
    <xf numFmtId="176" fontId="7" fillId="2" borderId="42" xfId="6" applyNumberFormat="1" applyFont="1" applyFill="1" applyBorder="1" applyAlignment="1" applyProtection="1">
      <alignment vertical="center"/>
    </xf>
    <xf numFmtId="176" fontId="8" fillId="2" borderId="43" xfId="6" applyNumberFormat="1" applyFont="1" applyFill="1" applyBorder="1" applyAlignment="1" applyProtection="1">
      <alignment vertical="center"/>
    </xf>
    <xf numFmtId="176" fontId="7" fillId="2" borderId="46" xfId="6" applyNumberFormat="1" applyFont="1" applyFill="1" applyBorder="1" applyAlignment="1" applyProtection="1">
      <alignment vertical="center"/>
    </xf>
    <xf numFmtId="176" fontId="7" fillId="2" borderId="47" xfId="6" applyNumberFormat="1" applyFont="1" applyFill="1" applyBorder="1" applyAlignment="1" applyProtection="1">
      <alignment vertical="center"/>
    </xf>
    <xf numFmtId="176" fontId="7" fillId="2" borderId="52" xfId="6" applyNumberFormat="1" applyFont="1" applyFill="1" applyBorder="1" applyAlignment="1" applyProtection="1">
      <alignment vertical="center"/>
    </xf>
    <xf numFmtId="176" fontId="7" fillId="2" borderId="54" xfId="6" applyNumberFormat="1" applyFont="1" applyFill="1" applyBorder="1" applyAlignment="1" applyProtection="1">
      <alignment vertical="center"/>
    </xf>
    <xf numFmtId="176" fontId="8" fillId="2" borderId="55" xfId="6" applyNumberFormat="1" applyFont="1" applyFill="1" applyBorder="1" applyAlignment="1" applyProtection="1">
      <alignment vertical="center"/>
    </xf>
    <xf numFmtId="176" fontId="7" fillId="2" borderId="56" xfId="6" applyNumberFormat="1" applyFont="1" applyFill="1" applyBorder="1" applyAlignment="1" applyProtection="1">
      <alignment vertical="center"/>
    </xf>
    <xf numFmtId="176" fontId="7" fillId="2" borderId="57" xfId="6" applyNumberFormat="1" applyFont="1" applyFill="1" applyBorder="1" applyAlignment="1" applyProtection="1">
      <alignment vertical="center"/>
    </xf>
    <xf numFmtId="179" fontId="7" fillId="2" borderId="61" xfId="6" applyNumberFormat="1" applyFont="1" applyFill="1" applyBorder="1" applyAlignment="1" applyProtection="1">
      <alignment horizontal="center" vertical="center"/>
    </xf>
    <xf numFmtId="176" fontId="7" fillId="2" borderId="63" xfId="6" applyNumberFormat="1" applyFont="1" applyFill="1" applyBorder="1" applyAlignment="1" applyProtection="1">
      <alignment vertical="center"/>
    </xf>
    <xf numFmtId="176" fontId="7" fillId="2" borderId="64" xfId="6" applyNumberFormat="1" applyFont="1" applyFill="1" applyBorder="1" applyAlignment="1" applyProtection="1">
      <alignment vertical="center"/>
    </xf>
    <xf numFmtId="176" fontId="7" fillId="2" borderId="65" xfId="6" applyNumberFormat="1" applyFont="1" applyFill="1" applyBorder="1" applyAlignment="1" applyProtection="1">
      <alignment vertical="center"/>
    </xf>
    <xf numFmtId="0" fontId="7" fillId="0" borderId="66" xfId="6" applyFont="1" applyBorder="1" applyAlignment="1" applyProtection="1">
      <alignment horizontal="center" vertical="center" wrapText="1"/>
    </xf>
    <xf numFmtId="0" fontId="7" fillId="0" borderId="67" xfId="6" applyFont="1" applyBorder="1" applyAlignment="1" applyProtection="1">
      <alignment horizontal="center" vertical="center" shrinkToFit="1"/>
    </xf>
    <xf numFmtId="176" fontId="7" fillId="0" borderId="0" xfId="6" applyNumberFormat="1" applyFont="1" applyAlignment="1" applyProtection="1">
      <alignment vertical="center"/>
    </xf>
    <xf numFmtId="38" fontId="7" fillId="2" borderId="68" xfId="2" applyFont="1" applyFill="1" applyBorder="1" applyAlignment="1" applyProtection="1">
      <alignment horizontal="right" vertical="center"/>
    </xf>
    <xf numFmtId="0" fontId="3" fillId="0" borderId="2" xfId="6" applyFont="1" applyBorder="1" applyAlignment="1">
      <alignment horizontal="left" vertical="center"/>
    </xf>
    <xf numFmtId="0" fontId="3" fillId="0" borderId="69" xfId="6" applyFont="1" applyBorder="1" applyAlignment="1">
      <alignment horizontal="left" vertical="center"/>
    </xf>
    <xf numFmtId="0" fontId="3" fillId="0" borderId="70" xfId="6" applyFont="1" applyBorder="1" applyAlignment="1">
      <alignment horizontal="left" vertical="center"/>
    </xf>
    <xf numFmtId="0" fontId="4" fillId="0" borderId="0" xfId="6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vertical="center" shrinkToFit="1"/>
    </xf>
    <xf numFmtId="0" fontId="3" fillId="0" borderId="0" xfId="6" applyFont="1" applyBorder="1" applyAlignment="1" applyProtection="1">
      <alignment horizontal="center" vertical="center"/>
    </xf>
    <xf numFmtId="0" fontId="3" fillId="0" borderId="71" xfId="6" applyFont="1" applyBorder="1" applyAlignment="1" applyProtection="1">
      <alignment horizontal="center" vertical="center"/>
    </xf>
    <xf numFmtId="0" fontId="3" fillId="0" borderId="0" xfId="6" applyFont="1" applyBorder="1" applyAlignment="1">
      <alignment vertical="center"/>
    </xf>
    <xf numFmtId="0" fontId="13" fillId="0" borderId="0" xfId="6" applyFont="1" applyAlignment="1">
      <alignment vertical="center" wrapText="1" shrinkToFit="1"/>
    </xf>
    <xf numFmtId="176" fontId="7" fillId="3" borderId="59" xfId="6" applyNumberFormat="1" applyFont="1" applyFill="1" applyBorder="1" applyAlignment="1" applyProtection="1">
      <alignment vertical="center"/>
    </xf>
    <xf numFmtId="176" fontId="7" fillId="3" borderId="49" xfId="6" applyNumberFormat="1" applyFont="1" applyFill="1" applyBorder="1" applyAlignment="1" applyProtection="1">
      <alignment vertical="center"/>
    </xf>
    <xf numFmtId="176" fontId="7" fillId="3" borderId="58" xfId="6" applyNumberFormat="1" applyFont="1" applyFill="1" applyBorder="1" applyAlignment="1" applyProtection="1">
      <alignment vertical="center"/>
    </xf>
    <xf numFmtId="0" fontId="0" fillId="0" borderId="0" xfId="0" applyBorder="1" applyAlignment="1">
      <alignment vertical="center" wrapText="1"/>
    </xf>
    <xf numFmtId="178" fontId="14" fillId="0" borderId="1" xfId="6" applyNumberFormat="1" applyFont="1" applyBorder="1" applyAlignment="1">
      <alignment vertical="center"/>
    </xf>
    <xf numFmtId="177" fontId="15" fillId="0" borderId="60" xfId="6" applyNumberFormat="1" applyFont="1" applyFill="1" applyBorder="1" applyAlignment="1">
      <alignment horizontal="center" vertical="center"/>
    </xf>
    <xf numFmtId="176" fontId="7" fillId="2" borderId="78" xfId="6" applyNumberFormat="1" applyFont="1" applyFill="1" applyBorder="1" applyAlignment="1" applyProtection="1">
      <alignment vertical="center"/>
    </xf>
    <xf numFmtId="176" fontId="7" fillId="2" borderId="79" xfId="6" applyNumberFormat="1" applyFont="1" applyFill="1" applyBorder="1" applyAlignment="1" applyProtection="1">
      <alignment vertical="center"/>
    </xf>
    <xf numFmtId="176" fontId="7" fillId="2" borderId="80" xfId="6" applyNumberFormat="1" applyFont="1" applyFill="1" applyBorder="1" applyAlignment="1" applyProtection="1">
      <alignment vertical="center"/>
    </xf>
    <xf numFmtId="176" fontId="7" fillId="2" borderId="8" xfId="6" applyNumberFormat="1" applyFont="1" applyFill="1" applyBorder="1" applyAlignment="1" applyProtection="1">
      <alignment vertical="center"/>
    </xf>
    <xf numFmtId="0" fontId="16" fillId="0" borderId="0" xfId="6" applyFont="1" applyAlignment="1" applyProtection="1">
      <alignment vertical="center"/>
    </xf>
    <xf numFmtId="9" fontId="3" fillId="0" borderId="0" xfId="1" applyFont="1" applyFill="1" applyBorder="1" applyAlignment="1" applyProtection="1">
      <alignment horizontal="left" vertical="center"/>
    </xf>
    <xf numFmtId="9" fontId="12" fillId="4" borderId="52" xfId="1" applyNumberFormat="1" applyFont="1" applyFill="1" applyBorder="1" applyAlignment="1" applyProtection="1">
      <alignment horizontal="center" vertical="center"/>
      <protection locked="0"/>
    </xf>
    <xf numFmtId="0" fontId="7" fillId="4" borderId="12" xfId="6" applyFont="1" applyFill="1" applyBorder="1" applyAlignment="1" applyProtection="1">
      <alignment horizontal="right" vertical="center"/>
      <protection locked="0"/>
    </xf>
    <xf numFmtId="176" fontId="7" fillId="4" borderId="48" xfId="6" applyNumberFormat="1" applyFont="1" applyFill="1" applyBorder="1" applyAlignment="1" applyProtection="1">
      <alignment vertical="center"/>
      <protection locked="0"/>
    </xf>
    <xf numFmtId="179" fontId="7" fillId="4" borderId="44" xfId="6" applyNumberFormat="1" applyFont="1" applyFill="1" applyBorder="1" applyAlignment="1" applyProtection="1">
      <alignment vertical="center"/>
      <protection locked="0"/>
    </xf>
    <xf numFmtId="0" fontId="7" fillId="4" borderId="15" xfId="6" applyFont="1" applyFill="1" applyBorder="1" applyAlignment="1" applyProtection="1">
      <alignment horizontal="right" vertical="center"/>
      <protection locked="0"/>
    </xf>
    <xf numFmtId="176" fontId="7" fillId="4" borderId="49" xfId="6" applyNumberFormat="1" applyFont="1" applyFill="1" applyBorder="1" applyAlignment="1" applyProtection="1">
      <alignment vertical="center"/>
      <protection locked="0"/>
    </xf>
    <xf numFmtId="176" fontId="7" fillId="4" borderId="44" xfId="6" applyNumberFormat="1" applyFont="1" applyFill="1" applyBorder="1" applyAlignment="1" applyProtection="1">
      <alignment vertical="center"/>
      <protection locked="0"/>
    </xf>
    <xf numFmtId="0" fontId="7" fillId="4" borderId="19" xfId="6" applyFont="1" applyFill="1" applyBorder="1" applyAlignment="1" applyProtection="1">
      <alignment horizontal="right" vertical="center"/>
      <protection locked="0"/>
    </xf>
    <xf numFmtId="176" fontId="7" fillId="4" borderId="50" xfId="6" applyNumberFormat="1" applyFont="1" applyFill="1" applyBorder="1" applyAlignment="1" applyProtection="1">
      <alignment vertical="center"/>
      <protection locked="0"/>
    </xf>
    <xf numFmtId="176" fontId="7" fillId="4" borderId="53" xfId="6" applyNumberFormat="1" applyFont="1" applyFill="1" applyBorder="1" applyAlignment="1" applyProtection="1">
      <alignment vertical="center"/>
      <protection locked="0"/>
    </xf>
    <xf numFmtId="0" fontId="7" fillId="4" borderId="22" xfId="6" applyFont="1" applyFill="1" applyBorder="1" applyAlignment="1" applyProtection="1">
      <alignment horizontal="right" vertical="center"/>
      <protection locked="0"/>
    </xf>
    <xf numFmtId="176" fontId="7" fillId="4" borderId="51" xfId="6" applyNumberFormat="1" applyFont="1" applyFill="1" applyBorder="1" applyAlignment="1" applyProtection="1">
      <alignment vertical="center"/>
      <protection locked="0"/>
    </xf>
    <xf numFmtId="176" fontId="7" fillId="4" borderId="45" xfId="6" applyNumberFormat="1" applyFont="1" applyFill="1" applyBorder="1" applyAlignment="1" applyProtection="1">
      <alignment vertical="center"/>
      <protection locked="0"/>
    </xf>
    <xf numFmtId="0" fontId="7" fillId="4" borderId="28" xfId="6" applyFont="1" applyFill="1" applyBorder="1" applyAlignment="1" applyProtection="1">
      <alignment horizontal="right" vertical="center"/>
      <protection locked="0"/>
    </xf>
    <xf numFmtId="0" fontId="7" fillId="4" borderId="31" xfId="6" applyFont="1" applyFill="1" applyBorder="1" applyAlignment="1" applyProtection="1">
      <alignment horizontal="right" vertical="center"/>
      <protection locked="0"/>
    </xf>
    <xf numFmtId="176" fontId="7" fillId="4" borderId="59" xfId="6" applyNumberFormat="1" applyFont="1" applyFill="1" applyBorder="1" applyAlignment="1" applyProtection="1">
      <alignment vertical="center"/>
      <protection locked="0"/>
    </xf>
    <xf numFmtId="176" fontId="7" fillId="4" borderId="60" xfId="6" applyNumberFormat="1" applyFont="1" applyFill="1" applyBorder="1" applyAlignment="1" applyProtection="1">
      <alignment vertical="center"/>
      <protection locked="0"/>
    </xf>
    <xf numFmtId="176" fontId="7" fillId="4" borderId="58" xfId="6" applyNumberFormat="1" applyFont="1" applyFill="1" applyBorder="1" applyAlignment="1" applyProtection="1">
      <alignment vertical="center"/>
      <protection locked="0"/>
    </xf>
    <xf numFmtId="176" fontId="7" fillId="4" borderId="62" xfId="6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7" fillId="0" borderId="94" xfId="6" applyFont="1" applyBorder="1" applyAlignment="1" applyProtection="1">
      <alignment vertical="center"/>
    </xf>
    <xf numFmtId="0" fontId="7" fillId="0" borderId="95" xfId="6" applyFont="1" applyBorder="1" applyAlignment="1" applyProtection="1">
      <alignment vertical="center"/>
    </xf>
    <xf numFmtId="0" fontId="17" fillId="0" borderId="0" xfId="6" applyFont="1" applyFill="1" applyAlignment="1">
      <alignment vertical="center"/>
    </xf>
    <xf numFmtId="0" fontId="18" fillId="0" borderId="0" xfId="6" applyFont="1" applyAlignment="1" applyProtection="1">
      <alignment vertical="center"/>
    </xf>
    <xf numFmtId="0" fontId="19" fillId="0" borderId="0" xfId="6" applyFont="1" applyAlignment="1">
      <alignment vertical="center"/>
    </xf>
    <xf numFmtId="0" fontId="19" fillId="0" borderId="0" xfId="6" applyFont="1" applyAlignment="1" applyProtection="1">
      <alignment vertical="center"/>
    </xf>
    <xf numFmtId="0" fontId="19" fillId="0" borderId="0" xfId="6" applyFont="1" applyFill="1" applyAlignment="1">
      <alignment vertical="center"/>
    </xf>
    <xf numFmtId="0" fontId="20" fillId="4" borderId="73" xfId="6" applyNumberFormat="1" applyFont="1" applyFill="1" applyBorder="1" applyAlignment="1" applyProtection="1">
      <alignment horizontal="left" vertical="center"/>
      <protection locked="0"/>
    </xf>
    <xf numFmtId="0" fontId="20" fillId="4" borderId="74" xfId="6" applyNumberFormat="1" applyFont="1" applyFill="1" applyBorder="1" applyAlignment="1" applyProtection="1">
      <alignment horizontal="left" vertical="center"/>
      <protection locked="0"/>
    </xf>
    <xf numFmtId="0" fontId="20" fillId="4" borderId="75" xfId="6" applyNumberFormat="1" applyFont="1" applyFill="1" applyBorder="1" applyAlignment="1" applyProtection="1">
      <alignment horizontal="left" vertical="center"/>
      <protection locked="0"/>
    </xf>
    <xf numFmtId="0" fontId="20" fillId="4" borderId="72" xfId="6" applyNumberFormat="1" applyFont="1" applyFill="1" applyBorder="1" applyAlignment="1" applyProtection="1">
      <alignment horizontal="left" vertical="center"/>
      <protection locked="0"/>
    </xf>
    <xf numFmtId="0" fontId="20" fillId="4" borderId="39" xfId="6" applyNumberFormat="1" applyFont="1" applyFill="1" applyBorder="1" applyAlignment="1" applyProtection="1">
      <alignment horizontal="left" vertical="center"/>
      <protection locked="0"/>
    </xf>
    <xf numFmtId="0" fontId="20" fillId="4" borderId="76" xfId="6" applyNumberFormat="1" applyFont="1" applyFill="1" applyBorder="1" applyAlignment="1" applyProtection="1">
      <alignment horizontal="left" vertical="center"/>
      <protection locked="0"/>
    </xf>
    <xf numFmtId="0" fontId="20" fillId="4" borderId="72" xfId="6" quotePrefix="1" applyNumberFormat="1" applyFont="1" applyFill="1" applyBorder="1" applyAlignment="1" applyProtection="1">
      <alignment horizontal="left" vertical="center"/>
      <protection locked="0"/>
    </xf>
    <xf numFmtId="0" fontId="20" fillId="4" borderId="63" xfId="6" applyNumberFormat="1" applyFont="1" applyFill="1" applyBorder="1" applyAlignment="1" applyProtection="1">
      <alignment horizontal="left" vertical="center"/>
      <protection locked="0"/>
    </xf>
    <xf numFmtId="0" fontId="21" fillId="0" borderId="0" xfId="6" applyFont="1" applyAlignment="1">
      <alignment horizontal="right" vertical="center"/>
    </xf>
    <xf numFmtId="0" fontId="22" fillId="0" borderId="9" xfId="6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2" fillId="4" borderId="13" xfId="6" applyFont="1" applyFill="1" applyBorder="1" applyAlignment="1" applyProtection="1">
      <alignment vertical="center" wrapText="1"/>
      <protection locked="0"/>
    </xf>
    <xf numFmtId="0" fontId="22" fillId="4" borderId="14" xfId="6" applyFont="1" applyFill="1" applyBorder="1" applyAlignment="1" applyProtection="1">
      <alignment vertical="center" wrapText="1"/>
      <protection locked="0"/>
    </xf>
    <xf numFmtId="0" fontId="22" fillId="4" borderId="16" xfId="6" applyFont="1" applyFill="1" applyBorder="1" applyAlignment="1" applyProtection="1">
      <alignment vertical="center" wrapText="1"/>
      <protection locked="0"/>
    </xf>
    <xf numFmtId="0" fontId="22" fillId="4" borderId="17" xfId="6" applyFont="1" applyFill="1" applyBorder="1" applyAlignment="1" applyProtection="1">
      <alignment vertical="center" wrapText="1"/>
      <protection locked="0"/>
    </xf>
    <xf numFmtId="0" fontId="22" fillId="4" borderId="20" xfId="6" applyFont="1" applyFill="1" applyBorder="1" applyAlignment="1" applyProtection="1">
      <alignment vertical="center" wrapText="1"/>
      <protection locked="0"/>
    </xf>
    <xf numFmtId="0" fontId="22" fillId="4" borderId="26" xfId="6" applyFont="1" applyFill="1" applyBorder="1" applyAlignment="1" applyProtection="1">
      <alignment vertical="center" wrapText="1"/>
      <protection locked="0"/>
    </xf>
    <xf numFmtId="0" fontId="22" fillId="4" borderId="34" xfId="6" applyFont="1" applyFill="1" applyBorder="1" applyAlignment="1" applyProtection="1">
      <alignment vertical="center" wrapText="1"/>
      <protection locked="0"/>
    </xf>
    <xf numFmtId="0" fontId="22" fillId="4" borderId="35" xfId="6" applyFont="1" applyFill="1" applyBorder="1" applyAlignment="1" applyProtection="1">
      <alignment vertical="center" wrapText="1"/>
      <protection locked="0"/>
    </xf>
    <xf numFmtId="0" fontId="22" fillId="4" borderId="23" xfId="6" applyFont="1" applyFill="1" applyBorder="1" applyAlignment="1" applyProtection="1">
      <alignment vertical="center" wrapText="1"/>
      <protection locked="0"/>
    </xf>
    <xf numFmtId="0" fontId="22" fillId="4" borderId="24" xfId="6" applyFont="1" applyFill="1" applyBorder="1" applyAlignment="1" applyProtection="1">
      <alignment vertical="center" wrapText="1"/>
      <protection locked="0"/>
    </xf>
    <xf numFmtId="0" fontId="21" fillId="0" borderId="0" xfId="6" applyFont="1" applyAlignment="1" applyProtection="1">
      <alignment horizontal="right" vertical="center"/>
    </xf>
    <xf numFmtId="0" fontId="24" fillId="0" borderId="0" xfId="6" applyFont="1" applyAlignment="1" applyProtection="1">
      <alignment vertical="center"/>
    </xf>
    <xf numFmtId="0" fontId="22" fillId="4" borderId="13" xfId="6" applyFont="1" applyFill="1" applyBorder="1" applyAlignment="1" applyProtection="1">
      <alignment vertical="center"/>
      <protection locked="0"/>
    </xf>
    <xf numFmtId="0" fontId="22" fillId="4" borderId="16" xfId="6" applyFont="1" applyFill="1" applyBorder="1" applyAlignment="1" applyProtection="1">
      <alignment vertical="center"/>
      <protection locked="0"/>
    </xf>
    <xf numFmtId="0" fontId="22" fillId="4" borderId="32" xfId="6" applyFont="1" applyFill="1" applyBorder="1" applyAlignment="1" applyProtection="1">
      <alignment vertical="center" wrapText="1"/>
      <protection locked="0"/>
    </xf>
    <xf numFmtId="0" fontId="22" fillId="4" borderId="32" xfId="6" applyFont="1" applyFill="1" applyBorder="1" applyAlignment="1" applyProtection="1">
      <alignment vertical="center"/>
      <protection locked="0"/>
    </xf>
    <xf numFmtId="0" fontId="22" fillId="4" borderId="33" xfId="6" applyFont="1" applyFill="1" applyBorder="1" applyAlignment="1" applyProtection="1">
      <alignment vertical="center" wrapText="1"/>
      <protection locked="0"/>
    </xf>
    <xf numFmtId="0" fontId="22" fillId="4" borderId="25" xfId="6" applyFont="1" applyFill="1" applyBorder="1" applyAlignment="1" applyProtection="1">
      <alignment vertical="center" wrapText="1"/>
      <protection locked="0"/>
    </xf>
    <xf numFmtId="0" fontId="22" fillId="4" borderId="25" xfId="6" applyFont="1" applyFill="1" applyBorder="1" applyAlignment="1" applyProtection="1">
      <alignment vertical="center"/>
      <protection locked="0"/>
    </xf>
    <xf numFmtId="0" fontId="22" fillId="4" borderId="26" xfId="6" applyFont="1" applyFill="1" applyBorder="1" applyAlignment="1" applyProtection="1">
      <alignment vertical="center"/>
      <protection locked="0"/>
    </xf>
    <xf numFmtId="0" fontId="22" fillId="4" borderId="27" xfId="6" applyFont="1" applyFill="1" applyBorder="1" applyAlignment="1" applyProtection="1">
      <alignment vertical="center"/>
      <protection locked="0"/>
    </xf>
    <xf numFmtId="0" fontId="22" fillId="4" borderId="29" xfId="6" applyFont="1" applyFill="1" applyBorder="1" applyAlignment="1" applyProtection="1">
      <alignment vertical="center"/>
      <protection locked="0"/>
    </xf>
    <xf numFmtId="0" fontId="22" fillId="4" borderId="20" xfId="6" applyFont="1" applyFill="1" applyBorder="1" applyAlignment="1" applyProtection="1">
      <alignment vertical="center"/>
      <protection locked="0"/>
    </xf>
    <xf numFmtId="0" fontId="22" fillId="4" borderId="34" xfId="6" applyFont="1" applyFill="1" applyBorder="1" applyAlignment="1" applyProtection="1">
      <alignment vertical="center"/>
      <protection locked="0"/>
    </xf>
    <xf numFmtId="0" fontId="22" fillId="4" borderId="35" xfId="6" applyFont="1" applyFill="1" applyBorder="1" applyAlignment="1" applyProtection="1">
      <alignment vertical="center"/>
      <protection locked="0"/>
    </xf>
    <xf numFmtId="0" fontId="22" fillId="4" borderId="38" xfId="6" applyFont="1" applyFill="1" applyBorder="1" applyAlignment="1" applyProtection="1">
      <alignment vertical="center"/>
      <protection locked="0"/>
    </xf>
    <xf numFmtId="0" fontId="22" fillId="4" borderId="38" xfId="6" applyFont="1" applyFill="1" applyBorder="1" applyAlignment="1" applyProtection="1">
      <alignment vertical="center" wrapText="1"/>
      <protection locked="0"/>
    </xf>
    <xf numFmtId="0" fontId="22" fillId="4" borderId="23" xfId="6" applyFont="1" applyFill="1" applyBorder="1" applyAlignment="1" applyProtection="1">
      <alignment vertical="center"/>
      <protection locked="0"/>
    </xf>
    <xf numFmtId="0" fontId="22" fillId="4" borderId="24" xfId="6" applyFont="1" applyFill="1" applyBorder="1" applyAlignment="1" applyProtection="1">
      <alignment vertical="center"/>
      <protection locked="0"/>
    </xf>
    <xf numFmtId="0" fontId="22" fillId="4" borderId="17" xfId="6" applyFont="1" applyFill="1" applyBorder="1" applyAlignment="1" applyProtection="1">
      <alignment vertical="center"/>
      <protection locked="0"/>
    </xf>
    <xf numFmtId="0" fontId="24" fillId="0" borderId="0" xfId="6" applyFont="1" applyAlignment="1">
      <alignment vertical="center"/>
    </xf>
    <xf numFmtId="0" fontId="3" fillId="0" borderId="40" xfId="6" applyFont="1" applyBorder="1" applyAlignment="1">
      <alignment horizontal="center" vertical="center"/>
    </xf>
    <xf numFmtId="0" fontId="7" fillId="0" borderId="9" xfId="6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shrinkToFit="1"/>
    </xf>
    <xf numFmtId="177" fontId="3" fillId="4" borderId="52" xfId="6" applyNumberFormat="1" applyFont="1" applyFill="1" applyBorder="1" applyAlignment="1" applyProtection="1">
      <alignment horizontal="center" vertical="center"/>
      <protection locked="0"/>
    </xf>
    <xf numFmtId="0" fontId="3" fillId="0" borderId="36" xfId="6" applyFont="1" applyBorder="1" applyAlignment="1">
      <alignment horizontal="left" vertical="center"/>
    </xf>
    <xf numFmtId="0" fontId="3" fillId="0" borderId="83" xfId="6" applyFont="1" applyBorder="1" applyAlignment="1">
      <alignment horizontal="left" vertical="center"/>
    </xf>
    <xf numFmtId="0" fontId="26" fillId="0" borderId="0" xfId="6" applyFont="1" applyAlignment="1">
      <alignment vertical="center"/>
    </xf>
    <xf numFmtId="9" fontId="3" fillId="4" borderId="52" xfId="1" applyFont="1" applyFill="1" applyBorder="1" applyAlignment="1" applyProtection="1">
      <alignment horizontal="center" vertical="center"/>
      <protection locked="0"/>
    </xf>
    <xf numFmtId="0" fontId="4" fillId="0" borderId="0" xfId="6" applyFont="1" applyFill="1" applyAlignment="1" applyProtection="1">
      <alignment vertical="center"/>
    </xf>
    <xf numFmtId="0" fontId="3" fillId="0" borderId="0" xfId="6" applyFont="1" applyBorder="1" applyAlignment="1">
      <alignment horizontal="left" vertical="center"/>
    </xf>
    <xf numFmtId="0" fontId="3" fillId="0" borderId="29" xfId="6" applyFont="1" applyBorder="1" applyAlignment="1">
      <alignment horizontal="left" vertical="center"/>
    </xf>
    <xf numFmtId="0" fontId="3" fillId="0" borderId="34" xfId="6" applyFont="1" applyBorder="1" applyAlignment="1">
      <alignment horizontal="left" vertical="center"/>
    </xf>
    <xf numFmtId="0" fontId="3" fillId="0" borderId="20" xfId="6" applyFont="1" applyBorder="1" applyAlignment="1">
      <alignment horizontal="left" vertical="center"/>
    </xf>
    <xf numFmtId="176" fontId="3" fillId="2" borderId="75" xfId="6" applyNumberFormat="1" applyFont="1" applyFill="1" applyBorder="1" applyAlignment="1">
      <alignment vertical="center"/>
    </xf>
    <xf numFmtId="176" fontId="3" fillId="0" borderId="3" xfId="6" applyNumberFormat="1" applyFont="1" applyFill="1" applyBorder="1" applyAlignment="1">
      <alignment vertical="center"/>
    </xf>
    <xf numFmtId="176" fontId="3" fillId="0" borderId="4" xfId="6" applyNumberFormat="1" applyFont="1" applyFill="1" applyBorder="1" applyAlignment="1">
      <alignment vertical="center"/>
    </xf>
    <xf numFmtId="176" fontId="3" fillId="0" borderId="6" xfId="6" applyNumberFormat="1" applyFont="1" applyFill="1" applyBorder="1" applyAlignment="1">
      <alignment vertical="center"/>
    </xf>
    <xf numFmtId="176" fontId="3" fillId="0" borderId="5" xfId="6" applyNumberFormat="1" applyFont="1" applyFill="1" applyBorder="1" applyAlignment="1">
      <alignment vertical="center"/>
    </xf>
    <xf numFmtId="176" fontId="3" fillId="0" borderId="76" xfId="6" applyNumberFormat="1" applyFont="1" applyFill="1" applyBorder="1" applyAlignment="1">
      <alignment vertical="center"/>
    </xf>
    <xf numFmtId="176" fontId="3" fillId="0" borderId="62" xfId="6" applyNumberFormat="1" applyFont="1" applyFill="1" applyBorder="1" applyAlignment="1">
      <alignment vertical="center"/>
    </xf>
    <xf numFmtId="182" fontId="10" fillId="2" borderId="1" xfId="6" applyNumberFormat="1" applyFont="1" applyFill="1" applyBorder="1" applyAlignment="1">
      <alignment vertical="center"/>
    </xf>
    <xf numFmtId="176" fontId="10" fillId="4" borderId="0" xfId="6" applyNumberFormat="1" applyFont="1" applyFill="1" applyBorder="1" applyAlignment="1" applyProtection="1">
      <alignment horizontal="right" vertical="center"/>
      <protection locked="0"/>
    </xf>
    <xf numFmtId="9" fontId="12" fillId="0" borderId="0" xfId="1" applyNumberFormat="1" applyFont="1" applyFill="1" applyBorder="1" applyAlignment="1" applyProtection="1">
      <alignment horizontal="center" vertical="center"/>
      <protection locked="0"/>
    </xf>
    <xf numFmtId="9" fontId="3" fillId="0" borderId="0" xfId="1" applyFont="1" applyFill="1" applyBorder="1" applyAlignment="1" applyProtection="1">
      <alignment horizontal="center" vertical="center"/>
      <protection locked="0"/>
    </xf>
    <xf numFmtId="177" fontId="27" fillId="0" borderId="0" xfId="6" applyNumberFormat="1" applyFont="1" applyFill="1" applyBorder="1" applyAlignment="1" applyProtection="1">
      <alignment horizontal="left" vertical="center"/>
      <protection locked="0"/>
    </xf>
    <xf numFmtId="0" fontId="28" fillId="0" borderId="0" xfId="6" applyFont="1" applyAlignment="1">
      <alignment vertical="center"/>
    </xf>
    <xf numFmtId="0" fontId="7" fillId="0" borderId="91" xfId="6" applyFont="1" applyBorder="1" applyAlignment="1" applyProtection="1">
      <alignment vertical="center"/>
    </xf>
    <xf numFmtId="182" fontId="10" fillId="2" borderId="2" xfId="6" applyNumberFormat="1" applyFont="1" applyFill="1" applyBorder="1" applyAlignment="1">
      <alignment horizontal="right" vertical="center"/>
    </xf>
    <xf numFmtId="182" fontId="3" fillId="3" borderId="77" xfId="6" applyNumberFormat="1" applyFont="1" applyFill="1" applyBorder="1" applyAlignment="1">
      <alignment horizontal="right" vertical="center"/>
    </xf>
    <xf numFmtId="182" fontId="10" fillId="3" borderId="77" xfId="6" applyNumberFormat="1" applyFont="1" applyFill="1" applyBorder="1" applyAlignment="1">
      <alignment horizontal="right" vertical="center"/>
    </xf>
    <xf numFmtId="182" fontId="10" fillId="2" borderId="72" xfId="6" applyNumberFormat="1" applyFont="1" applyFill="1" applyBorder="1" applyAlignment="1">
      <alignment horizontal="right" vertical="center"/>
    </xf>
    <xf numFmtId="182" fontId="10" fillId="2" borderId="21" xfId="6" applyNumberFormat="1" applyFont="1" applyFill="1" applyBorder="1" applyAlignment="1">
      <alignment horizontal="right" vertical="center"/>
    </xf>
    <xf numFmtId="182" fontId="10" fillId="3" borderId="69" xfId="0" applyNumberFormat="1" applyFont="1" applyFill="1" applyBorder="1" applyAlignment="1">
      <alignment horizontal="right" vertical="center"/>
    </xf>
    <xf numFmtId="182" fontId="10" fillId="3" borderId="37" xfId="6" applyNumberFormat="1" applyFont="1" applyFill="1" applyBorder="1" applyAlignment="1" applyProtection="1">
      <alignment horizontal="right" vertical="center"/>
    </xf>
    <xf numFmtId="182" fontId="10" fillId="2" borderId="6" xfId="6" applyNumberFormat="1" applyFont="1" applyFill="1" applyBorder="1" applyAlignment="1">
      <alignment vertical="center"/>
    </xf>
    <xf numFmtId="182" fontId="10" fillId="3" borderId="36" xfId="0" applyNumberFormat="1" applyFont="1" applyFill="1" applyBorder="1" applyAlignment="1">
      <alignment horizontal="right" vertical="center"/>
    </xf>
    <xf numFmtId="182" fontId="3" fillId="3" borderId="2" xfId="6" applyNumberFormat="1" applyFont="1" applyFill="1" applyBorder="1" applyAlignment="1">
      <alignment vertical="center"/>
    </xf>
    <xf numFmtId="182" fontId="10" fillId="3" borderId="2" xfId="6" applyNumberFormat="1" applyFont="1" applyFill="1" applyBorder="1" applyAlignment="1">
      <alignment vertical="center"/>
    </xf>
    <xf numFmtId="182" fontId="10" fillId="3" borderId="63" xfId="6" applyNumberFormat="1" applyFont="1" applyFill="1" applyBorder="1" applyAlignment="1">
      <alignment vertical="center"/>
    </xf>
    <xf numFmtId="183" fontId="3" fillId="3" borderId="2" xfId="6" applyNumberFormat="1" applyFont="1" applyFill="1" applyBorder="1" applyAlignment="1">
      <alignment horizontal="right" vertical="center"/>
    </xf>
    <xf numFmtId="183" fontId="3" fillId="3" borderId="2" xfId="6" applyNumberFormat="1" applyFont="1" applyFill="1" applyBorder="1" applyAlignment="1">
      <alignment vertical="center"/>
    </xf>
    <xf numFmtId="10" fontId="4" fillId="3" borderId="52" xfId="6" applyNumberFormat="1" applyFont="1" applyFill="1" applyBorder="1" applyAlignment="1">
      <alignment horizontal="center" vertical="center"/>
    </xf>
    <xf numFmtId="0" fontId="22" fillId="0" borderId="0" xfId="6" applyFont="1" applyFill="1" applyAlignment="1" applyProtection="1">
      <alignment vertical="center"/>
    </xf>
    <xf numFmtId="182" fontId="10" fillId="4" borderId="69" xfId="6" applyNumberFormat="1" applyFont="1" applyFill="1" applyBorder="1" applyAlignment="1" applyProtection="1">
      <alignment horizontal="right" vertical="center"/>
      <protection locked="0"/>
    </xf>
    <xf numFmtId="182" fontId="10" fillId="2" borderId="2" xfId="6" applyNumberFormat="1" applyFont="1" applyFill="1" applyBorder="1" applyAlignment="1">
      <alignment vertical="center"/>
    </xf>
    <xf numFmtId="182" fontId="3" fillId="3" borderId="81" xfId="6" applyNumberFormat="1" applyFont="1" applyFill="1" applyBorder="1" applyAlignment="1">
      <alignment horizontal="right" vertical="center"/>
    </xf>
    <xf numFmtId="183" fontId="3" fillId="4" borderId="69" xfId="6" applyNumberFormat="1" applyFont="1" applyFill="1" applyBorder="1" applyAlignment="1" applyProtection="1">
      <alignment horizontal="right" vertical="center"/>
      <protection locked="0"/>
    </xf>
    <xf numFmtId="0" fontId="3" fillId="0" borderId="91" xfId="6" applyFont="1" applyBorder="1" applyAlignment="1">
      <alignment horizontal="left" vertical="center"/>
    </xf>
    <xf numFmtId="0" fontId="3" fillId="0" borderId="92" xfId="6" applyFont="1" applyBorder="1" applyAlignment="1">
      <alignment horizontal="left" vertical="center"/>
    </xf>
    <xf numFmtId="0" fontId="3" fillId="0" borderId="93" xfId="6" applyFont="1" applyBorder="1" applyAlignment="1">
      <alignment horizontal="left" vertical="center"/>
    </xf>
    <xf numFmtId="0" fontId="3" fillId="0" borderId="2" xfId="6" applyFont="1" applyFill="1" applyBorder="1" applyAlignment="1">
      <alignment horizontal="left" vertical="center"/>
    </xf>
    <xf numFmtId="0" fontId="3" fillId="0" borderId="69" xfId="6" applyFont="1" applyFill="1" applyBorder="1" applyAlignment="1">
      <alignment horizontal="left" vertical="center"/>
    </xf>
    <xf numFmtId="0" fontId="3" fillId="0" borderId="70" xfId="6" applyFont="1" applyFill="1" applyBorder="1" applyAlignment="1">
      <alignment horizontal="left" vertical="center"/>
    </xf>
    <xf numFmtId="0" fontId="3" fillId="0" borderId="7" xfId="6" applyFont="1" applyBorder="1" applyAlignment="1" applyProtection="1">
      <alignment horizontal="center" vertical="center"/>
    </xf>
    <xf numFmtId="0" fontId="3" fillId="0" borderId="10" xfId="6" applyFont="1" applyBorder="1" applyAlignment="1" applyProtection="1">
      <alignment horizontal="center" vertical="center"/>
    </xf>
    <xf numFmtId="0" fontId="3" fillId="0" borderId="84" xfId="6" applyFont="1" applyBorder="1" applyAlignment="1" applyProtection="1">
      <alignment horizontal="center" vertical="center"/>
    </xf>
    <xf numFmtId="0" fontId="3" fillId="0" borderId="2" xfId="6" applyFont="1" applyBorder="1" applyAlignment="1">
      <alignment horizontal="left" vertical="center"/>
    </xf>
    <xf numFmtId="0" fontId="3" fillId="0" borderId="69" xfId="6" applyFont="1" applyBorder="1" applyAlignment="1">
      <alignment horizontal="left" vertical="center"/>
    </xf>
    <xf numFmtId="0" fontId="3" fillId="0" borderId="70" xfId="6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8" xfId="6" applyFont="1" applyBorder="1" applyAlignment="1">
      <alignment horizontal="center" vertical="center"/>
    </xf>
    <xf numFmtId="0" fontId="3" fillId="0" borderId="84" xfId="6" applyFont="1" applyBorder="1" applyAlignment="1">
      <alignment horizontal="center" vertical="center"/>
    </xf>
    <xf numFmtId="0" fontId="3" fillId="0" borderId="19" xfId="6" applyFont="1" applyBorder="1" applyAlignment="1">
      <alignment horizontal="left" vertical="center"/>
    </xf>
    <xf numFmtId="0" fontId="3" fillId="0" borderId="62" xfId="6" applyFont="1" applyBorder="1" applyAlignment="1">
      <alignment horizontal="left" vertical="center"/>
    </xf>
    <xf numFmtId="0" fontId="3" fillId="0" borderId="28" xfId="6" applyFont="1" applyBorder="1" applyAlignment="1">
      <alignment horizontal="left" vertical="center"/>
    </xf>
    <xf numFmtId="0" fontId="3" fillId="0" borderId="82" xfId="6" applyFont="1" applyBorder="1" applyAlignment="1">
      <alignment horizontal="left" vertical="center"/>
    </xf>
    <xf numFmtId="0" fontId="3" fillId="0" borderId="85" xfId="6" applyFont="1" applyBorder="1" applyAlignment="1">
      <alignment horizontal="left" vertical="center"/>
    </xf>
    <xf numFmtId="0" fontId="3" fillId="0" borderId="71" xfId="6" applyFont="1" applyBorder="1" applyAlignment="1">
      <alignment horizontal="left" vertical="center"/>
    </xf>
    <xf numFmtId="0" fontId="3" fillId="0" borderId="86" xfId="6" applyFont="1" applyBorder="1" applyAlignment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25" fillId="4" borderId="37" xfId="0" applyFont="1" applyFill="1" applyBorder="1" applyAlignment="1" applyProtection="1">
      <alignment vertical="center" shrinkToFit="1"/>
      <protection locked="0"/>
    </xf>
    <xf numFmtId="0" fontId="3" fillId="0" borderId="0" xfId="6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6" applyFont="1" applyBorder="1" applyAlignment="1">
      <alignment horizontal="left" vertical="center"/>
    </xf>
    <xf numFmtId="0" fontId="3" fillId="0" borderId="81" xfId="6" applyFont="1" applyBorder="1" applyAlignment="1">
      <alignment horizontal="left" vertical="center"/>
    </xf>
    <xf numFmtId="0" fontId="25" fillId="4" borderId="0" xfId="0" applyFont="1" applyFill="1" applyBorder="1" applyAlignment="1" applyProtection="1">
      <alignment horizontal="left" vertical="center" shrinkToFit="1"/>
      <protection locked="0"/>
    </xf>
    <xf numFmtId="0" fontId="3" fillId="0" borderId="88" xfId="6" applyFont="1" applyBorder="1" applyAlignment="1">
      <alignment horizontal="center" vertical="center"/>
    </xf>
    <xf numFmtId="0" fontId="3" fillId="0" borderId="89" xfId="6" applyFont="1" applyBorder="1" applyAlignment="1">
      <alignment horizontal="center" vertical="center"/>
    </xf>
    <xf numFmtId="0" fontId="3" fillId="0" borderId="90" xfId="6" applyFont="1" applyBorder="1" applyAlignment="1">
      <alignment horizontal="center" vertical="center"/>
    </xf>
    <xf numFmtId="0" fontId="3" fillId="0" borderId="37" xfId="0" applyFont="1" applyFill="1" applyBorder="1" applyAlignment="1" applyProtection="1">
      <alignment horizontal="right" vertical="center" shrinkToFit="1"/>
    </xf>
    <xf numFmtId="0" fontId="3" fillId="0" borderId="87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shrinkToFit="1"/>
    </xf>
    <xf numFmtId="0" fontId="3" fillId="0" borderId="0" xfId="0" applyFont="1" applyAlignment="1" applyProtection="1">
      <alignment horizontal="right" vertical="center" shrinkToFit="1"/>
    </xf>
    <xf numFmtId="0" fontId="3" fillId="0" borderId="87" xfId="6" applyFont="1" applyBorder="1" applyAlignment="1">
      <alignment horizontal="center" vertical="center"/>
    </xf>
    <xf numFmtId="0" fontId="3" fillId="0" borderId="65" xfId="6" applyFont="1" applyBorder="1" applyAlignment="1">
      <alignment horizontal="center" vertical="center"/>
    </xf>
    <xf numFmtId="0" fontId="25" fillId="4" borderId="0" xfId="6" applyFont="1" applyFill="1" applyBorder="1" applyAlignment="1" applyProtection="1">
      <alignment horizontal="left" vertical="center" shrinkToFit="1"/>
      <protection locked="0"/>
    </xf>
    <xf numFmtId="181" fontId="25" fillId="4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87" xfId="6" applyFont="1" applyBorder="1" applyAlignment="1">
      <alignment horizontal="center" vertical="center" wrapText="1"/>
    </xf>
    <xf numFmtId="49" fontId="25" fillId="4" borderId="0" xfId="0" applyNumberFormat="1" applyFont="1" applyFill="1" applyAlignment="1" applyProtection="1">
      <alignment horizontal="left" vertical="center" shrinkToFit="1"/>
      <protection locked="0"/>
    </xf>
    <xf numFmtId="0" fontId="3" fillId="0" borderId="6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6" xfId="6" applyFont="1" applyBorder="1" applyAlignment="1">
      <alignment horizontal="left" vertical="center"/>
    </xf>
    <xf numFmtId="0" fontId="3" fillId="0" borderId="36" xfId="6" applyFont="1" applyBorder="1" applyAlignment="1">
      <alignment horizontal="left" vertical="center"/>
    </xf>
    <xf numFmtId="0" fontId="3" fillId="0" borderId="15" xfId="6" applyFont="1" applyBorder="1" applyAlignment="1">
      <alignment horizontal="left" vertical="center"/>
    </xf>
    <xf numFmtId="0" fontId="3" fillId="0" borderId="83" xfId="6" applyFont="1" applyBorder="1" applyAlignment="1">
      <alignment horizontal="left" vertical="center"/>
    </xf>
    <xf numFmtId="0" fontId="30" fillId="0" borderId="92" xfId="6" applyFont="1" applyBorder="1" applyAlignment="1" applyProtection="1">
      <alignment horizontal="center" vertical="center"/>
    </xf>
    <xf numFmtId="0" fontId="29" fillId="0" borderId="0" xfId="6" applyFont="1" applyBorder="1" applyAlignment="1">
      <alignment horizontal="center" vertical="center"/>
    </xf>
    <xf numFmtId="0" fontId="3" fillId="0" borderId="11" xfId="6" applyFont="1" applyBorder="1" applyAlignment="1" applyProtection="1">
      <alignment horizontal="center" vertical="center"/>
    </xf>
    <xf numFmtId="0" fontId="3" fillId="0" borderId="57" xfId="6" applyFont="1" applyBorder="1" applyAlignment="1" applyProtection="1">
      <alignment horizontal="center" vertical="center"/>
    </xf>
    <xf numFmtId="0" fontId="4" fillId="0" borderId="11" xfId="6" applyFont="1" applyBorder="1" applyAlignment="1">
      <alignment horizontal="center" vertical="center" wrapText="1"/>
    </xf>
    <xf numFmtId="0" fontId="4" fillId="0" borderId="57" xfId="6" applyFont="1" applyBorder="1" applyAlignment="1">
      <alignment horizontal="center" vertical="center"/>
    </xf>
    <xf numFmtId="0" fontId="8" fillId="0" borderId="43" xfId="6" applyFont="1" applyBorder="1" applyAlignment="1" applyProtection="1">
      <alignment horizontal="center" vertical="center" wrapText="1"/>
    </xf>
    <xf numFmtId="0" fontId="8" fillId="0" borderId="63" xfId="6" applyFont="1" applyBorder="1" applyAlignment="1" applyProtection="1">
      <alignment horizontal="center" vertical="center"/>
    </xf>
    <xf numFmtId="0" fontId="7" fillId="0" borderId="41" xfId="6" applyFont="1" applyBorder="1" applyAlignment="1" applyProtection="1">
      <alignment horizontal="center" vertical="center" wrapText="1"/>
    </xf>
    <xf numFmtId="0" fontId="7" fillId="0" borderId="90" xfId="6" applyFont="1" applyBorder="1" applyAlignment="1" applyProtection="1">
      <alignment horizontal="center" vertical="center" wrapText="1"/>
    </xf>
    <xf numFmtId="0" fontId="7" fillId="0" borderId="11" xfId="6" applyFont="1" applyBorder="1" applyAlignment="1" applyProtection="1">
      <alignment horizontal="left" vertical="center"/>
    </xf>
    <xf numFmtId="0" fontId="7" fillId="0" borderId="36" xfId="6" applyFont="1" applyBorder="1" applyAlignment="1" applyProtection="1">
      <alignment horizontal="left" vertical="center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68" xfId="0" applyFont="1" applyBorder="1" applyAlignment="1" applyProtection="1">
      <alignment horizontal="center" vertical="center" wrapText="1"/>
    </xf>
    <xf numFmtId="0" fontId="7" fillId="0" borderId="88" xfId="6" applyFont="1" applyBorder="1" applyAlignment="1" applyProtection="1">
      <alignment horizontal="center" vertical="center"/>
    </xf>
    <xf numFmtId="0" fontId="7" fillId="0" borderId="89" xfId="6" applyFont="1" applyBorder="1" applyAlignment="1" applyProtection="1">
      <alignment horizontal="center" vertical="center"/>
    </xf>
    <xf numFmtId="0" fontId="7" fillId="0" borderId="89" xfId="6" applyFont="1" applyBorder="1" applyAlignment="1" applyProtection="1">
      <alignment horizontal="left" vertical="center"/>
    </xf>
    <xf numFmtId="0" fontId="7" fillId="0" borderId="96" xfId="6" applyFont="1" applyBorder="1" applyAlignment="1" applyProtection="1">
      <alignment horizontal="left" vertical="center"/>
    </xf>
    <xf numFmtId="0" fontId="25" fillId="2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left" vertical="center"/>
    </xf>
    <xf numFmtId="0" fontId="25" fillId="2" borderId="37" xfId="0" applyFont="1" applyFill="1" applyBorder="1" applyAlignment="1" applyProtection="1">
      <alignment vertical="center"/>
    </xf>
    <xf numFmtId="0" fontId="25" fillId="0" borderId="37" xfId="0" applyFont="1" applyBorder="1" applyAlignment="1">
      <alignment vertical="center"/>
    </xf>
    <xf numFmtId="180" fontId="25" fillId="3" borderId="0" xfId="0" applyNumberFormat="1" applyFont="1" applyFill="1" applyBorder="1" applyAlignment="1" applyProtection="1">
      <alignment horizontal="left" vertical="center"/>
    </xf>
    <xf numFmtId="0" fontId="7" fillId="0" borderId="91" xfId="6" applyFont="1" applyBorder="1" applyAlignment="1" applyProtection="1">
      <alignment horizontal="left" vertical="center"/>
    </xf>
    <xf numFmtId="0" fontId="7" fillId="0" borderId="92" xfId="6" applyFont="1" applyBorder="1" applyAlignment="1" applyProtection="1">
      <alignment horizontal="left" vertical="center"/>
    </xf>
    <xf numFmtId="180" fontId="25" fillId="2" borderId="0" xfId="0" applyNumberFormat="1" applyFont="1" applyFill="1" applyBorder="1" applyAlignment="1" applyProtection="1">
      <alignment horizontal="left" vertical="center"/>
    </xf>
    <xf numFmtId="0" fontId="7" fillId="0" borderId="8" xfId="6" applyFont="1" applyBorder="1" applyAlignment="1" applyProtection="1">
      <alignment horizontal="left" vertical="center"/>
    </xf>
    <xf numFmtId="0" fontId="7" fillId="0" borderId="10" xfId="6" applyFont="1" applyBorder="1" applyAlignment="1" applyProtection="1">
      <alignment horizontal="left" vertical="center"/>
    </xf>
    <xf numFmtId="0" fontId="7" fillId="0" borderId="11" xfId="6" applyFont="1" applyFill="1" applyBorder="1" applyAlignment="1" applyProtection="1">
      <alignment horizontal="left" vertical="center"/>
    </xf>
    <xf numFmtId="0" fontId="7" fillId="0" borderId="36" xfId="6" applyFont="1" applyFill="1" applyBorder="1" applyAlignment="1" applyProtection="1">
      <alignment horizontal="left" vertical="center"/>
    </xf>
    <xf numFmtId="0" fontId="7" fillId="0" borderId="57" xfId="6" applyFont="1" applyBorder="1" applyAlignment="1" applyProtection="1">
      <alignment horizontal="left" vertical="center"/>
    </xf>
  </cellXfs>
  <cellStyles count="7">
    <cellStyle name="パーセント" xfId="1" builtinId="5"/>
    <cellStyle name="桁区切り" xfId="2" builtinId="6"/>
    <cellStyle name="標準" xfId="0" builtinId="0"/>
    <cellStyle name="標準 3" xfId="3"/>
    <cellStyle name="標準 6" xfId="4"/>
    <cellStyle name="標準 9" xfId="5"/>
    <cellStyle name="標準_H20継続案件予算H200618" xfId="6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CCFFFF"/>
      <color rgb="FFFFFFCC"/>
      <color rgb="FF3366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10</xdr:row>
      <xdr:rowOff>76200</xdr:rowOff>
    </xdr:from>
    <xdr:to>
      <xdr:col>2</xdr:col>
      <xdr:colOff>574681</xdr:colOff>
      <xdr:row>14</xdr:row>
      <xdr:rowOff>9525</xdr:rowOff>
    </xdr:to>
    <xdr:sp macro="" textlink="" fLocksText="0">
      <xdr:nvSpPr>
        <xdr:cNvPr id="12" name="AutoShape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76200" y="1790700"/>
          <a:ext cx="1651006" cy="1181100"/>
        </a:xfrm>
        <a:prstGeom prst="wedgeRectCallout">
          <a:avLst>
            <a:gd name="adj1" fmla="val 59685"/>
            <a:gd name="adj2" fmla="val -4003"/>
          </a:avLst>
        </a:prstGeom>
        <a:solidFill>
          <a:srgbClr val="FFCCCC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別紙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改版日は変更期日（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20yy/mm/dd)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してください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endParaRPr lang="en-US" altLang="ja-JP" sz="9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(0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版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初版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の場合は、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継続課題は当年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31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日、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新規課題は委託契約締結日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7</xdr:col>
      <xdr:colOff>327030</xdr:colOff>
      <xdr:row>43</xdr:row>
      <xdr:rowOff>379412</xdr:rowOff>
    </xdr:from>
    <xdr:to>
      <xdr:col>8</xdr:col>
      <xdr:colOff>863610</xdr:colOff>
      <xdr:row>44</xdr:row>
      <xdr:rowOff>217486</xdr:rowOff>
    </xdr:to>
    <xdr:sp macro="" textlink="" fLocksText="0">
      <xdr:nvSpPr>
        <xdr:cNvPr id="19" name="AutoShape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6737355" y="10685462"/>
          <a:ext cx="1651005" cy="219074"/>
        </a:xfrm>
        <a:prstGeom prst="wedgeRectCallout">
          <a:avLst>
            <a:gd name="adj1" fmla="val -67347"/>
            <a:gd name="adj2" fmla="val 269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プルダウンで選択してください</a:t>
          </a:r>
        </a:p>
      </xdr:txBody>
    </xdr:sp>
    <xdr:clientData fLocksWithSheet="0" fPrintsWithSheet="0"/>
  </xdr:twoCellAnchor>
  <xdr:twoCellAnchor editAs="oneCell">
    <xdr:from>
      <xdr:col>7</xdr:col>
      <xdr:colOff>342900</xdr:colOff>
      <xdr:row>46</xdr:row>
      <xdr:rowOff>9525</xdr:rowOff>
    </xdr:from>
    <xdr:to>
      <xdr:col>9</xdr:col>
      <xdr:colOff>247650</xdr:colOff>
      <xdr:row>48</xdr:row>
      <xdr:rowOff>57151</xdr:rowOff>
    </xdr:to>
    <xdr:sp macro="" textlink="" fLocksText="0">
      <xdr:nvSpPr>
        <xdr:cNvPr id="10" name="AutoShape 9">
          <a:extLst>
            <a:ext uri="{FF2B5EF4-FFF2-40B4-BE49-F238E27FC236}">
              <a16:creationId xmlns:a16="http://schemas.microsoft.com/office/drawing/2014/main" id="{94CFFEF5-16C9-4789-A78D-1A13CC11A022}"/>
            </a:ext>
          </a:extLst>
        </xdr:cNvPr>
        <xdr:cNvSpPr>
          <a:spLocks noChangeArrowheads="1"/>
        </xdr:cNvSpPr>
      </xdr:nvSpPr>
      <xdr:spPr bwMode="auto">
        <a:xfrm>
          <a:off x="6753225" y="11001375"/>
          <a:ext cx="2209800" cy="542926"/>
        </a:xfrm>
        <a:prstGeom prst="wedgeRectCallout">
          <a:avLst>
            <a:gd name="adj1" fmla="val -63878"/>
            <a:gd name="adj2" fmla="val -3899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プルダウンで選択してください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平成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年度以降の新規採択課題は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30%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それ以外は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10%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です</a:t>
          </a:r>
        </a:p>
      </xdr:txBody>
    </xdr:sp>
    <xdr:clientData fLocksWithSheet="0" fPrintsWithSheet="0"/>
  </xdr:twoCellAnchor>
  <xdr:twoCellAnchor editAs="oneCell">
    <xdr:from>
      <xdr:col>5</xdr:col>
      <xdr:colOff>973129</xdr:colOff>
      <xdr:row>13</xdr:row>
      <xdr:rowOff>30163</xdr:rowOff>
    </xdr:from>
    <xdr:to>
      <xdr:col>8</xdr:col>
      <xdr:colOff>309564</xdr:colOff>
      <xdr:row>13</xdr:row>
      <xdr:rowOff>408308</xdr:rowOff>
    </xdr:to>
    <xdr:sp macro="" textlink="" fLocksText="0">
      <xdr:nvSpPr>
        <xdr:cNvPr id="20" name="AutoShape 8">
          <a:extLst>
            <a:ext uri="{FF2B5EF4-FFF2-40B4-BE49-F238E27FC236}">
              <a16:creationId xmlns:a16="http://schemas.microsoft.com/office/drawing/2014/main" id="{228F5D08-EBC3-42F8-A649-F59DE143A0A0}"/>
            </a:ext>
          </a:extLst>
        </xdr:cNvPr>
        <xdr:cNvSpPr>
          <a:spLocks noChangeArrowheads="1"/>
        </xdr:cNvSpPr>
      </xdr:nvSpPr>
      <xdr:spPr bwMode="auto">
        <a:xfrm>
          <a:off x="5154604" y="2487613"/>
          <a:ext cx="2679710" cy="378145"/>
        </a:xfrm>
        <a:prstGeom prst="wedgeRectCallout">
          <a:avLst>
            <a:gd name="adj1" fmla="val -89059"/>
            <a:gd name="adj2" fmla="val 7657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個別課題名を記入してください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存在しない場合は、空欄のままにしてください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lang="ja-JP" altLang="en-US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457200</xdr:colOff>
      <xdr:row>13</xdr:row>
      <xdr:rowOff>463550</xdr:rowOff>
    </xdr:from>
    <xdr:to>
      <xdr:col>7</xdr:col>
      <xdr:colOff>163513</xdr:colOff>
      <xdr:row>14</xdr:row>
      <xdr:rowOff>185738</xdr:rowOff>
    </xdr:to>
    <xdr:sp macro="" textlink="" fLocksText="0">
      <xdr:nvSpPr>
        <xdr:cNvPr id="21" name="AutoShape 9">
          <a:extLst>
            <a:ext uri="{FF2B5EF4-FFF2-40B4-BE49-F238E27FC236}">
              <a16:creationId xmlns:a16="http://schemas.microsoft.com/office/drawing/2014/main" id="{FE269972-6436-41DF-AE01-462448679A37}"/>
            </a:ext>
          </a:extLst>
        </xdr:cNvPr>
        <xdr:cNvSpPr>
          <a:spLocks noChangeArrowheads="1"/>
        </xdr:cNvSpPr>
      </xdr:nvSpPr>
      <xdr:spPr bwMode="auto">
        <a:xfrm>
          <a:off x="4638675" y="2921000"/>
          <a:ext cx="1935163" cy="227013"/>
        </a:xfrm>
        <a:prstGeom prst="wedgeRectCallout">
          <a:avLst>
            <a:gd name="adj1" fmla="val -85404"/>
            <a:gd name="adj2" fmla="val 1567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副題を記入してください</a:t>
          </a:r>
        </a:p>
      </xdr:txBody>
    </xdr:sp>
    <xdr:clientData fLocksWithSheet="0" fPrintsWithSheet="0"/>
  </xdr:twoCellAnchor>
  <xdr:twoCellAnchor editAs="oneCell">
    <xdr:from>
      <xdr:col>5</xdr:col>
      <xdr:colOff>1012823</xdr:colOff>
      <xdr:row>14</xdr:row>
      <xdr:rowOff>255585</xdr:rowOff>
    </xdr:from>
    <xdr:to>
      <xdr:col>7</xdr:col>
      <xdr:colOff>722315</xdr:colOff>
      <xdr:row>15</xdr:row>
      <xdr:rowOff>147635</xdr:rowOff>
    </xdr:to>
    <xdr:sp macro="" textlink="" fLocksText="0">
      <xdr:nvSpPr>
        <xdr:cNvPr id="22" name="AutoShape 9">
          <a:extLst>
            <a:ext uri="{FF2B5EF4-FFF2-40B4-BE49-F238E27FC236}">
              <a16:creationId xmlns:a16="http://schemas.microsoft.com/office/drawing/2014/main" id="{B888EC1D-F9ED-4FD0-8691-9A87B44DF33B}"/>
            </a:ext>
          </a:extLst>
        </xdr:cNvPr>
        <xdr:cNvSpPr>
          <a:spLocks noChangeArrowheads="1"/>
        </xdr:cNvSpPr>
      </xdr:nvSpPr>
      <xdr:spPr bwMode="auto">
        <a:xfrm>
          <a:off x="5194298" y="3217860"/>
          <a:ext cx="1938342" cy="234950"/>
        </a:xfrm>
        <a:prstGeom prst="wedgeRectCallout">
          <a:avLst>
            <a:gd name="adj1" fmla="val -112847"/>
            <a:gd name="adj2" fmla="val 164644"/>
          </a:avLst>
        </a:prstGeom>
        <a:solidFill>
          <a:sysClr val="window" lastClr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管理番号を記入してください</a:t>
          </a:r>
        </a:p>
      </xdr:txBody>
    </xdr:sp>
    <xdr:clientData fLocksWithSheet="0" fPrintsWithSheet="0"/>
  </xdr:twoCellAnchor>
  <xdr:twoCellAnchor editAs="oneCell">
    <xdr:from>
      <xdr:col>5</xdr:col>
      <xdr:colOff>1031870</xdr:colOff>
      <xdr:row>15</xdr:row>
      <xdr:rowOff>280992</xdr:rowOff>
    </xdr:from>
    <xdr:to>
      <xdr:col>7</xdr:col>
      <xdr:colOff>744544</xdr:colOff>
      <xdr:row>16</xdr:row>
      <xdr:rowOff>207962</xdr:rowOff>
    </xdr:to>
    <xdr:sp macro="" textlink="" fLocksText="0">
      <xdr:nvSpPr>
        <xdr:cNvPr id="23" name="AutoShape 9">
          <a:extLst>
            <a:ext uri="{FF2B5EF4-FFF2-40B4-BE49-F238E27FC236}">
              <a16:creationId xmlns:a16="http://schemas.microsoft.com/office/drawing/2014/main" id="{F9DC65BA-04C0-4F5B-A881-BF1D9A2089A6}"/>
            </a:ext>
          </a:extLst>
        </xdr:cNvPr>
        <xdr:cNvSpPr>
          <a:spLocks noChangeArrowheads="1"/>
        </xdr:cNvSpPr>
      </xdr:nvSpPr>
      <xdr:spPr bwMode="auto">
        <a:xfrm>
          <a:off x="5213345" y="3586167"/>
          <a:ext cx="1941524" cy="241295"/>
        </a:xfrm>
        <a:prstGeom prst="wedgeRectCallout">
          <a:avLst>
            <a:gd name="adj1" fmla="val -112534"/>
            <a:gd name="adj2" fmla="val 94398"/>
          </a:avLst>
        </a:prstGeom>
        <a:solidFill>
          <a:sysClr val="window" lastClr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法人名を記入してください</a:t>
          </a:r>
        </a:p>
      </xdr:txBody>
    </xdr:sp>
    <xdr:clientData fLocksWithSheet="0" fPrintsWithSheet="0"/>
  </xdr:twoCellAnchor>
  <xdr:twoCellAnchor editAs="oneCell">
    <xdr:from>
      <xdr:col>5</xdr:col>
      <xdr:colOff>474663</xdr:colOff>
      <xdr:row>12</xdr:row>
      <xdr:rowOff>0</xdr:rowOff>
    </xdr:from>
    <xdr:to>
      <xdr:col>7</xdr:col>
      <xdr:colOff>180976</xdr:colOff>
      <xdr:row>12</xdr:row>
      <xdr:rowOff>227013</xdr:rowOff>
    </xdr:to>
    <xdr:sp macro="" textlink="" fLocksText="0">
      <xdr:nvSpPr>
        <xdr:cNvPr id="24" name="AutoShape 9">
          <a:extLst>
            <a:ext uri="{FF2B5EF4-FFF2-40B4-BE49-F238E27FC236}">
              <a16:creationId xmlns:a16="http://schemas.microsoft.com/office/drawing/2014/main" id="{82C3A2DF-C6C3-4A30-BAC6-DF1FEA490F1E}"/>
            </a:ext>
          </a:extLst>
        </xdr:cNvPr>
        <xdr:cNvSpPr>
          <a:spLocks noChangeArrowheads="1"/>
        </xdr:cNvSpPr>
      </xdr:nvSpPr>
      <xdr:spPr bwMode="auto">
        <a:xfrm>
          <a:off x="4656138" y="2209800"/>
          <a:ext cx="1935163" cy="227013"/>
        </a:xfrm>
        <a:prstGeom prst="wedgeRectCallout">
          <a:avLst>
            <a:gd name="adj1" fmla="val -81467"/>
            <a:gd name="adj2" fmla="val 1483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課題名を記入してください</a:t>
          </a:r>
        </a:p>
      </xdr:txBody>
    </xdr:sp>
    <xdr:clientData fLocksWithSheet="0" fPrintsWithSheet="0"/>
  </xdr:twoCellAnchor>
  <xdr:twoCellAnchor editAs="oneCell">
    <xdr:from>
      <xdr:col>5</xdr:col>
      <xdr:colOff>1008061</xdr:colOff>
      <xdr:row>17</xdr:row>
      <xdr:rowOff>55562</xdr:rowOff>
    </xdr:from>
    <xdr:to>
      <xdr:col>8</xdr:col>
      <xdr:colOff>666750</xdr:colOff>
      <xdr:row>18</xdr:row>
      <xdr:rowOff>46037</xdr:rowOff>
    </xdr:to>
    <xdr:sp macro="" textlink="" fLocksText="0">
      <xdr:nvSpPr>
        <xdr:cNvPr id="25" name="AutoShape 8">
          <a:extLst>
            <a:ext uri="{FF2B5EF4-FFF2-40B4-BE49-F238E27FC236}">
              <a16:creationId xmlns:a16="http://schemas.microsoft.com/office/drawing/2014/main" id="{15B2A219-57F5-4DB2-8922-1E6DE429D895}"/>
            </a:ext>
          </a:extLst>
        </xdr:cNvPr>
        <xdr:cNvSpPr>
          <a:spLocks noChangeArrowheads="1"/>
        </xdr:cNvSpPr>
      </xdr:nvSpPr>
      <xdr:spPr bwMode="auto">
        <a:xfrm>
          <a:off x="5189536" y="3922712"/>
          <a:ext cx="3001964" cy="238125"/>
        </a:xfrm>
        <a:prstGeom prst="wedgeRectCallout">
          <a:avLst>
            <a:gd name="adj1" fmla="val -59429"/>
            <a:gd name="adj2" fmla="val 54441"/>
          </a:avLst>
        </a:prstGeom>
        <a:solidFill>
          <a:srgbClr val="FFCCCC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最新版の実施計画書別紙１の契約金額を記入してください</a:t>
          </a:r>
        </a:p>
      </xdr:txBody>
    </xdr: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1061358</xdr:colOff>
      <xdr:row>14</xdr:row>
      <xdr:rowOff>13607</xdr:rowOff>
    </xdr:from>
    <xdr:to>
      <xdr:col>4</xdr:col>
      <xdr:colOff>3775982</xdr:colOff>
      <xdr:row>16</xdr:row>
      <xdr:rowOff>161925</xdr:rowOff>
    </xdr:to>
    <xdr:sp macro="" textlink="" fLocksText="0">
      <xdr:nvSpPr>
        <xdr:cNvPr id="8" name="AutoShape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3633108" y="3374571"/>
          <a:ext cx="2714624" cy="733425"/>
        </a:xfrm>
        <a:prstGeom prst="wedgeRectCallout">
          <a:avLst>
            <a:gd name="adj1" fmla="val -15942"/>
            <a:gd name="adj2" fmla="val 974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25852</xdr:colOff>
      <xdr:row>14</xdr:row>
      <xdr:rowOff>13608</xdr:rowOff>
    </xdr:from>
    <xdr:to>
      <xdr:col>6</xdr:col>
      <xdr:colOff>1325335</xdr:colOff>
      <xdr:row>16</xdr:row>
      <xdr:rowOff>1</xdr:rowOff>
    </xdr:to>
    <xdr:sp macro="" textlink="" fLocksText="0">
      <xdr:nvSpPr>
        <xdr:cNvPr id="9" name="AutoShap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6462031" y="3374572"/>
          <a:ext cx="1952625" cy="571500"/>
        </a:xfrm>
        <a:prstGeom prst="wedgeRectCallout">
          <a:avLst>
            <a:gd name="adj1" fmla="val -31405"/>
            <a:gd name="adj2" fmla="val 13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1420586</xdr:colOff>
      <xdr:row>14</xdr:row>
      <xdr:rowOff>13608</xdr:rowOff>
    </xdr:from>
    <xdr:to>
      <xdr:col>8</xdr:col>
      <xdr:colOff>348343</xdr:colOff>
      <xdr:row>16</xdr:row>
      <xdr:rowOff>1</xdr:rowOff>
    </xdr:to>
    <xdr:sp macro="" textlink="" fLocksText="0">
      <xdr:nvSpPr>
        <xdr:cNvPr id="10" name="AutoShape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8509907" y="3374572"/>
          <a:ext cx="1866900" cy="571500"/>
        </a:xfrm>
        <a:prstGeom prst="wedgeRectCallout">
          <a:avLst>
            <a:gd name="adj1" fmla="val -63993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>
    <xdr:from>
      <xdr:col>8</xdr:col>
      <xdr:colOff>495300</xdr:colOff>
      <xdr:row>12</xdr:row>
      <xdr:rowOff>266700</xdr:rowOff>
    </xdr:from>
    <xdr:to>
      <xdr:col>12</xdr:col>
      <xdr:colOff>317500</xdr:colOff>
      <xdr:row>14</xdr:row>
      <xdr:rowOff>146050</xdr:rowOff>
    </xdr:to>
    <xdr:sp macro="" textlink="" fLocksText="0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15600" y="2819400"/>
          <a:ext cx="3051175" cy="727075"/>
        </a:xfrm>
        <a:prstGeom prst="wedgeRoundRectCallout">
          <a:avLst>
            <a:gd name="adj1" fmla="val -54503"/>
            <a:gd name="adj2" fmla="val 14895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のどちらかのセルに金額を記入してください。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163286</xdr:colOff>
      <xdr:row>14</xdr:row>
      <xdr:rowOff>27215</xdr:rowOff>
    </xdr:from>
    <xdr:to>
      <xdr:col>4</xdr:col>
      <xdr:colOff>3839936</xdr:colOff>
      <xdr:row>17</xdr:row>
      <xdr:rowOff>6803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735036" y="3388179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人件費・謝金の区分、作業量（実施内容等で括れる粒度）を記入してください</a:t>
          </a:r>
          <a:endParaRPr lang="ja-JP" altLang="ja-JP" sz="9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研究員費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(X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名、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人月）</a:t>
          </a:r>
          <a:endParaRPr lang="ja-JP" altLang="ja-JP" sz="9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補助員費（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名、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人月）</a:t>
          </a:r>
          <a:endParaRPr lang="ja-JP" altLang="ja-JP" sz="9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講演会における講演者への謝金</a:t>
          </a:r>
          <a:endParaRPr lang="ja-JP" altLang="ja-JP" sz="9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51704</xdr:colOff>
      <xdr:row>14</xdr:row>
      <xdr:rowOff>27214</xdr:rowOff>
    </xdr:from>
    <xdr:to>
      <xdr:col>6</xdr:col>
      <xdr:colOff>1351187</xdr:colOff>
      <xdr:row>15</xdr:row>
      <xdr:rowOff>77560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6487883" y="3388178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1446437</xdr:colOff>
      <xdr:row>14</xdr:row>
      <xdr:rowOff>27214</xdr:rowOff>
    </xdr:from>
    <xdr:to>
      <xdr:col>8</xdr:col>
      <xdr:colOff>393245</xdr:colOff>
      <xdr:row>15</xdr:row>
      <xdr:rowOff>77560</xdr:rowOff>
    </xdr:to>
    <xdr:sp macro="" textlink="" fLocksText="0">
      <xdr:nvSpPr>
        <xdr:cNvPr id="9" name="AutoShap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8535758" y="3388178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>
    <xdr:from>
      <xdr:col>8</xdr:col>
      <xdr:colOff>552450</xdr:colOff>
      <xdr:row>12</xdr:row>
      <xdr:rowOff>219075</xdr:rowOff>
    </xdr:from>
    <xdr:to>
      <xdr:col>12</xdr:col>
      <xdr:colOff>374650</xdr:colOff>
      <xdr:row>14</xdr:row>
      <xdr:rowOff>98425</xdr:rowOff>
    </xdr:to>
    <xdr:sp macro="" textlink="" fLocksText="0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0572750" y="2771775"/>
          <a:ext cx="3051175" cy="727075"/>
        </a:xfrm>
        <a:prstGeom prst="wedgeRoundRectCallout">
          <a:avLst>
            <a:gd name="adj1" fmla="val -54503"/>
            <a:gd name="adj2" fmla="val 14895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のどちらかのセルに金額を記入してください。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5439</xdr:colOff>
      <xdr:row>14</xdr:row>
      <xdr:rowOff>13607</xdr:rowOff>
    </xdr:from>
    <xdr:to>
      <xdr:col>6</xdr:col>
      <xdr:colOff>1304922</xdr:colOff>
      <xdr:row>15</xdr:row>
      <xdr:rowOff>155842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6441618" y="3374571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1400173</xdr:colOff>
      <xdr:row>14</xdr:row>
      <xdr:rowOff>13607</xdr:rowOff>
    </xdr:from>
    <xdr:to>
      <xdr:col>8</xdr:col>
      <xdr:colOff>261256</xdr:colOff>
      <xdr:row>15</xdr:row>
      <xdr:rowOff>155842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8489494" y="3374571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>
    <xdr:from>
      <xdr:col>8</xdr:col>
      <xdr:colOff>523875</xdr:colOff>
      <xdr:row>12</xdr:row>
      <xdr:rowOff>228600</xdr:rowOff>
    </xdr:from>
    <xdr:to>
      <xdr:col>12</xdr:col>
      <xdr:colOff>346075</xdr:colOff>
      <xdr:row>14</xdr:row>
      <xdr:rowOff>107950</xdr:rowOff>
    </xdr:to>
    <xdr:sp macro="" textlink="" fLocksText="0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10544175" y="2781300"/>
          <a:ext cx="3051175" cy="727075"/>
        </a:xfrm>
        <a:prstGeom prst="wedgeRoundRectCallout">
          <a:avLst>
            <a:gd name="adj1" fmla="val -54503"/>
            <a:gd name="adj2" fmla="val 14895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のどちらかのセルに金額を記入してください。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104775</xdr:colOff>
      <xdr:row>14</xdr:row>
      <xdr:rowOff>9525</xdr:rowOff>
    </xdr:from>
    <xdr:to>
      <xdr:col>4</xdr:col>
      <xdr:colOff>3762375</xdr:colOff>
      <xdr:row>16</xdr:row>
      <xdr:rowOff>104775</xdr:rowOff>
    </xdr:to>
    <xdr:sp macro="" textlink="" fLocksText="0">
      <xdr:nvSpPr>
        <xdr:cNvPr id="9" name="AutoShape 8">
          <a:extLst>
            <a:ext uri="{FF2B5EF4-FFF2-40B4-BE49-F238E27FC236}">
              <a16:creationId xmlns:a16="http://schemas.microsoft.com/office/drawing/2014/main" id="{A16531A9-0A94-4441-A1A7-61D05B197E38}"/>
            </a:ext>
          </a:extLst>
        </xdr:cNvPr>
        <xdr:cNvSpPr>
          <a:spLocks noChangeArrowheads="1"/>
        </xdr:cNvSpPr>
      </xdr:nvSpPr>
      <xdr:spPr bwMode="auto">
        <a:xfrm>
          <a:off x="2552700" y="3257550"/>
          <a:ext cx="3657600" cy="6858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国内出張費（国内学会での発表、技術調査、受託者定例会議、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国外出張費（国際学会での発表、標準化会議参加、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</xdr:txBody>
    </xdr:sp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1455964</xdr:colOff>
      <xdr:row>14</xdr:row>
      <xdr:rowOff>95250</xdr:rowOff>
    </xdr:from>
    <xdr:to>
      <xdr:col>4</xdr:col>
      <xdr:colOff>3122839</xdr:colOff>
      <xdr:row>16</xdr:row>
      <xdr:rowOff>157842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4027714" y="3456214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10883</xdr:colOff>
      <xdr:row>14</xdr:row>
      <xdr:rowOff>95250</xdr:rowOff>
    </xdr:from>
    <xdr:to>
      <xdr:col>6</xdr:col>
      <xdr:colOff>1310366</xdr:colOff>
      <xdr:row>15</xdr:row>
      <xdr:rowOff>145596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6447062" y="3456214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1405617</xdr:colOff>
      <xdr:row>14</xdr:row>
      <xdr:rowOff>95250</xdr:rowOff>
    </xdr:from>
    <xdr:to>
      <xdr:col>8</xdr:col>
      <xdr:colOff>285750</xdr:colOff>
      <xdr:row>15</xdr:row>
      <xdr:rowOff>145596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8494938" y="3456214"/>
          <a:ext cx="1819276" cy="390525"/>
        </a:xfrm>
        <a:prstGeom prst="wedgeRectCallout">
          <a:avLst>
            <a:gd name="adj1" fmla="val -67887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>
    <xdr:from>
      <xdr:col>8</xdr:col>
      <xdr:colOff>428625</xdr:colOff>
      <xdr:row>12</xdr:row>
      <xdr:rowOff>257175</xdr:rowOff>
    </xdr:from>
    <xdr:to>
      <xdr:col>12</xdr:col>
      <xdr:colOff>250825</xdr:colOff>
      <xdr:row>14</xdr:row>
      <xdr:rowOff>136525</xdr:rowOff>
    </xdr:to>
    <xdr:sp macro="" textlink="" fLocksText="0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25100" y="2809875"/>
          <a:ext cx="3051175" cy="727075"/>
        </a:xfrm>
        <a:prstGeom prst="wedgeRoundRectCallout">
          <a:avLst>
            <a:gd name="adj1" fmla="val -54503"/>
            <a:gd name="adj2" fmla="val 14895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のどちらかのセルに金額を記入してください。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Normal="100" zoomScaleSheetLayoutView="100" workbookViewId="0">
      <pane xSplit="2" ySplit="10" topLeftCell="C11" activePane="bottomRight" state="frozen"/>
      <selection activeCell="I46" sqref="I46"/>
      <selection pane="topRight" activeCell="I46" sqref="I46"/>
      <selection pane="bottomLeft" activeCell="I46" sqref="I46"/>
      <selection pane="bottomRight"/>
    </sheetView>
  </sheetViews>
  <sheetFormatPr defaultColWidth="10.625" defaultRowHeight="20.100000000000001" customHeight="1" x14ac:dyDescent="0.15"/>
  <cols>
    <col min="1" max="1" width="9" style="1" customWidth="1"/>
    <col min="2" max="2" width="4.5" style="1" customWidth="1"/>
    <col min="3" max="3" width="11.625" style="1" customWidth="1"/>
    <col min="4" max="4" width="6.875" style="1" customWidth="1"/>
    <col min="5" max="5" width="22.875" style="1" customWidth="1"/>
    <col min="6" max="8" width="14.625" style="1" customWidth="1"/>
    <col min="9" max="10" width="15.625" style="1" customWidth="1"/>
    <col min="11" max="16384" width="10.625" style="1"/>
  </cols>
  <sheetData>
    <row r="1" spans="1:13" ht="20.100000000000001" customHeight="1" x14ac:dyDescent="0.15">
      <c r="A1" s="1" t="s">
        <v>105</v>
      </c>
      <c r="K1" s="101"/>
    </row>
    <row r="2" spans="1:13" ht="20.100000000000001" customHeight="1" x14ac:dyDescent="0.15">
      <c r="C2" s="90" t="s">
        <v>70</v>
      </c>
    </row>
    <row r="3" spans="1:13" ht="12" x14ac:dyDescent="0.15">
      <c r="C3" s="89" t="s">
        <v>79</v>
      </c>
    </row>
    <row r="4" spans="1:13" ht="12" x14ac:dyDescent="0.15">
      <c r="C4" s="90" t="s">
        <v>80</v>
      </c>
    </row>
    <row r="5" spans="1:13" ht="12" x14ac:dyDescent="0.15">
      <c r="C5" s="90" t="s">
        <v>71</v>
      </c>
    </row>
    <row r="6" spans="1:13" ht="12" x14ac:dyDescent="0.15">
      <c r="C6" s="90" t="s">
        <v>81</v>
      </c>
    </row>
    <row r="7" spans="1:13" ht="12" x14ac:dyDescent="0.15">
      <c r="C7" s="90" t="s">
        <v>104</v>
      </c>
    </row>
    <row r="8" spans="1:13" ht="12" x14ac:dyDescent="0.15">
      <c r="C8" s="91"/>
    </row>
    <row r="9" spans="1:13" ht="12" x14ac:dyDescent="0.15">
      <c r="C9" s="89"/>
    </row>
    <row r="10" spans="1:13" ht="12" x14ac:dyDescent="0.15">
      <c r="C10" s="92"/>
    </row>
    <row r="11" spans="1:13" ht="20.100000000000001" customHeight="1" x14ac:dyDescent="0.15">
      <c r="C11" s="88"/>
    </row>
    <row r="12" spans="1:13" ht="20.100000000000001" customHeight="1" x14ac:dyDescent="0.15">
      <c r="C12" s="219" t="s">
        <v>76</v>
      </c>
      <c r="D12" s="219"/>
      <c r="E12" s="219"/>
      <c r="F12" s="219"/>
      <c r="G12" s="219"/>
      <c r="H12" s="219"/>
      <c r="I12" s="219"/>
      <c r="J12" s="48"/>
      <c r="K12" s="22"/>
      <c r="L12" s="22"/>
    </row>
    <row r="13" spans="1:13" ht="20.100000000000001" customHeight="1" x14ac:dyDescent="0.15">
      <c r="B13" s="20"/>
      <c r="C13" s="220" t="s">
        <v>82</v>
      </c>
      <c r="D13" s="220"/>
      <c r="E13" s="224">
        <v>43190</v>
      </c>
      <c r="F13" s="224"/>
      <c r="G13" s="224"/>
      <c r="H13" s="224"/>
      <c r="I13" s="224"/>
      <c r="J13" s="20"/>
    </row>
    <row r="14" spans="1:13" ht="39.950000000000003" customHeight="1" x14ac:dyDescent="0.15">
      <c r="C14" s="220" t="s">
        <v>77</v>
      </c>
      <c r="D14" s="220"/>
      <c r="E14" s="212" t="s">
        <v>83</v>
      </c>
      <c r="F14" s="212"/>
      <c r="G14" s="212"/>
      <c r="H14" s="212"/>
      <c r="I14" s="212"/>
      <c r="J14" s="46"/>
      <c r="K14" s="46"/>
      <c r="L14" s="46"/>
      <c r="M14" s="46"/>
    </row>
    <row r="15" spans="1:13" ht="27" customHeight="1" x14ac:dyDescent="0.15">
      <c r="C15" s="196" t="s">
        <v>78</v>
      </c>
      <c r="D15" s="196"/>
      <c r="E15" s="212" t="s">
        <v>84</v>
      </c>
      <c r="F15" s="212"/>
      <c r="G15" s="212"/>
      <c r="H15" s="212"/>
      <c r="I15" s="212"/>
      <c r="J15" s="47"/>
      <c r="K15" s="47"/>
      <c r="L15" s="47"/>
      <c r="M15" s="47"/>
    </row>
    <row r="16" spans="1:13" s="45" customFormat="1" ht="24.75" customHeight="1" x14ac:dyDescent="0.15">
      <c r="C16" s="208" t="s">
        <v>72</v>
      </c>
      <c r="D16" s="209"/>
      <c r="E16" s="223" t="s">
        <v>85</v>
      </c>
      <c r="F16" s="223"/>
      <c r="G16" s="223"/>
      <c r="H16" s="223"/>
      <c r="I16" s="223"/>
      <c r="J16" s="56"/>
      <c r="K16" s="56"/>
      <c r="L16" s="56"/>
    </row>
    <row r="17" spans="3:13" ht="20.100000000000001" customHeight="1" x14ac:dyDescent="0.15">
      <c r="C17" s="206" t="s">
        <v>4</v>
      </c>
      <c r="D17" s="206"/>
      <c r="E17" s="226" t="s">
        <v>86</v>
      </c>
      <c r="F17" s="226"/>
      <c r="G17" s="226"/>
      <c r="H17" s="226"/>
      <c r="I17" s="226"/>
      <c r="J17" s="45"/>
      <c r="K17" s="45"/>
      <c r="L17" s="45"/>
      <c r="M17" s="45"/>
    </row>
    <row r="18" spans="3:13" ht="19.5" customHeight="1" thickBot="1" x14ac:dyDescent="0.2">
      <c r="C18" s="216" t="s">
        <v>103</v>
      </c>
      <c r="D18" s="216"/>
      <c r="E18" s="207" t="s">
        <v>87</v>
      </c>
      <c r="F18" s="207"/>
      <c r="G18" s="207"/>
      <c r="H18" s="207"/>
      <c r="I18" s="207"/>
    </row>
    <row r="19" spans="3:13" ht="20.100000000000001" customHeight="1" x14ac:dyDescent="0.15">
      <c r="C19" s="213" t="s">
        <v>62</v>
      </c>
      <c r="D19" s="214"/>
      <c r="E19" s="215"/>
      <c r="F19" s="225" t="s">
        <v>94</v>
      </c>
      <c r="G19" s="217" t="s">
        <v>95</v>
      </c>
      <c r="H19" s="217" t="s">
        <v>96</v>
      </c>
      <c r="I19" s="221" t="s">
        <v>63</v>
      </c>
    </row>
    <row r="20" spans="3:13" ht="20.100000000000001" customHeight="1" thickBot="1" x14ac:dyDescent="0.2">
      <c r="C20" s="136" t="s">
        <v>0</v>
      </c>
      <c r="D20" s="197" t="s">
        <v>1</v>
      </c>
      <c r="E20" s="198"/>
      <c r="F20" s="222"/>
      <c r="G20" s="218"/>
      <c r="H20" s="218"/>
      <c r="I20" s="222"/>
    </row>
    <row r="21" spans="3:13" ht="20.100000000000001" customHeight="1" x14ac:dyDescent="0.15">
      <c r="C21" s="184" t="s">
        <v>5</v>
      </c>
      <c r="D21" s="185"/>
      <c r="E21" s="186"/>
      <c r="F21" s="158">
        <v>0</v>
      </c>
      <c r="G21" s="21">
        <f>明細Ⅰ【物品費】!$K20</f>
        <v>0</v>
      </c>
      <c r="H21" s="157">
        <f>F21-G21</f>
        <v>0</v>
      </c>
      <c r="I21" s="93"/>
    </row>
    <row r="22" spans="3:13" ht="20.100000000000001" customHeight="1" x14ac:dyDescent="0.15">
      <c r="C22" s="3"/>
      <c r="D22" s="201" t="s">
        <v>6</v>
      </c>
      <c r="E22" s="202"/>
      <c r="F22" s="147"/>
      <c r="G22" s="5">
        <f>明細Ⅰ【物品費】!$K21</f>
        <v>0</v>
      </c>
      <c r="H22" s="151"/>
      <c r="I22" s="94"/>
    </row>
    <row r="23" spans="3:13" ht="20.100000000000001" customHeight="1" x14ac:dyDescent="0.15">
      <c r="C23" s="4"/>
      <c r="D23" s="199" t="s">
        <v>7</v>
      </c>
      <c r="E23" s="200"/>
      <c r="F23" s="148"/>
      <c r="G23" s="6">
        <f>明細Ⅰ【物品費】!$K37</f>
        <v>0</v>
      </c>
      <c r="H23" s="152"/>
      <c r="I23" s="95"/>
    </row>
    <row r="24" spans="3:13" ht="20.100000000000001" customHeight="1" x14ac:dyDescent="0.15">
      <c r="C24" s="203" t="s">
        <v>8</v>
      </c>
      <c r="D24" s="204"/>
      <c r="E24" s="205"/>
      <c r="F24" s="158">
        <v>0</v>
      </c>
      <c r="G24" s="21">
        <f>明細Ⅱ【人件費・謝金】!$K20</f>
        <v>0</v>
      </c>
      <c r="H24" s="157">
        <f>F24-G24</f>
        <v>0</v>
      </c>
      <c r="I24" s="93"/>
    </row>
    <row r="25" spans="3:13" ht="20.100000000000001" customHeight="1" x14ac:dyDescent="0.15">
      <c r="C25" s="3"/>
      <c r="D25" s="201" t="s">
        <v>9</v>
      </c>
      <c r="E25" s="202"/>
      <c r="F25" s="147"/>
      <c r="G25" s="5">
        <f>明細Ⅱ【人件費・謝金】!$K21</f>
        <v>0</v>
      </c>
      <c r="H25" s="151"/>
      <c r="I25" s="94"/>
    </row>
    <row r="26" spans="3:13" ht="20.100000000000001" customHeight="1" x14ac:dyDescent="0.15">
      <c r="C26" s="4"/>
      <c r="D26" s="199" t="s">
        <v>10</v>
      </c>
      <c r="E26" s="200"/>
      <c r="F26" s="148"/>
      <c r="G26" s="6">
        <f>明細Ⅱ【人件費・謝金】!$K42</f>
        <v>0</v>
      </c>
      <c r="H26" s="152"/>
      <c r="I26" s="95"/>
    </row>
    <row r="27" spans="3:13" ht="20.100000000000001" customHeight="1" x14ac:dyDescent="0.15">
      <c r="C27" s="203" t="s">
        <v>11</v>
      </c>
      <c r="D27" s="204"/>
      <c r="E27" s="205"/>
      <c r="F27" s="158">
        <v>0</v>
      </c>
      <c r="G27" s="21">
        <f>明細Ⅲ【旅費】!$K20</f>
        <v>0</v>
      </c>
      <c r="H27" s="157">
        <f>F27-G27</f>
        <v>0</v>
      </c>
      <c r="I27" s="93"/>
    </row>
    <row r="28" spans="3:13" ht="20.100000000000001" customHeight="1" x14ac:dyDescent="0.15">
      <c r="C28" s="4"/>
      <c r="D28" s="210" t="s">
        <v>12</v>
      </c>
      <c r="E28" s="211"/>
      <c r="F28" s="141"/>
      <c r="G28" s="8">
        <f>明細Ⅲ【旅費】!$K21</f>
        <v>0</v>
      </c>
      <c r="H28" s="153"/>
      <c r="I28" s="96"/>
    </row>
    <row r="29" spans="3:13" ht="20.100000000000001" customHeight="1" x14ac:dyDescent="0.15">
      <c r="C29" s="203" t="s">
        <v>13</v>
      </c>
      <c r="D29" s="204"/>
      <c r="E29" s="205"/>
      <c r="F29" s="158">
        <v>0</v>
      </c>
      <c r="G29" s="21">
        <f>明細Ⅳ【その他】!$K$20+明細Ⅳ【その他】!$K$97</f>
        <v>0</v>
      </c>
      <c r="H29" s="157">
        <f>F29-G29</f>
        <v>0</v>
      </c>
      <c r="I29" s="93"/>
    </row>
    <row r="30" spans="3:13" ht="20.100000000000001" customHeight="1" x14ac:dyDescent="0.15">
      <c r="C30" s="3"/>
      <c r="D30" s="201" t="s">
        <v>14</v>
      </c>
      <c r="E30" s="202"/>
      <c r="F30" s="147"/>
      <c r="G30" s="5">
        <f>明細Ⅳ【その他】!$K21</f>
        <v>0</v>
      </c>
      <c r="H30" s="151"/>
      <c r="I30" s="94"/>
    </row>
    <row r="31" spans="3:13" ht="20.100000000000001" customHeight="1" x14ac:dyDescent="0.15">
      <c r="C31" s="3"/>
      <c r="D31" s="232" t="s">
        <v>15</v>
      </c>
      <c r="E31" s="233"/>
      <c r="F31" s="149"/>
      <c r="G31" s="7">
        <f>明細Ⅳ【その他】!$K42</f>
        <v>0</v>
      </c>
      <c r="H31" s="154"/>
      <c r="I31" s="97"/>
    </row>
    <row r="32" spans="3:13" ht="20.100000000000001" customHeight="1" x14ac:dyDescent="0.15">
      <c r="C32" s="3"/>
      <c r="D32" s="232" t="s">
        <v>16</v>
      </c>
      <c r="E32" s="233"/>
      <c r="F32" s="149"/>
      <c r="G32" s="7">
        <f>明細Ⅳ【その他】!$K48</f>
        <v>0</v>
      </c>
      <c r="H32" s="154"/>
      <c r="I32" s="97"/>
    </row>
    <row r="33" spans="2:10" ht="20.100000000000001" customHeight="1" x14ac:dyDescent="0.15">
      <c r="C33" s="3"/>
      <c r="D33" s="232" t="s">
        <v>17</v>
      </c>
      <c r="E33" s="233"/>
      <c r="F33" s="149"/>
      <c r="G33" s="7">
        <f>明細Ⅳ【その他】!$K59</f>
        <v>0</v>
      </c>
      <c r="H33" s="154"/>
      <c r="I33" s="97"/>
    </row>
    <row r="34" spans="2:10" ht="20.100000000000001" customHeight="1" x14ac:dyDescent="0.15">
      <c r="C34" s="3"/>
      <c r="D34" s="232" t="s">
        <v>18</v>
      </c>
      <c r="E34" s="233"/>
      <c r="F34" s="149"/>
      <c r="G34" s="7">
        <f>明細Ⅳ【その他】!$K70</f>
        <v>0</v>
      </c>
      <c r="H34" s="154"/>
      <c r="I34" s="97"/>
    </row>
    <row r="35" spans="2:10" ht="20.100000000000001" customHeight="1" x14ac:dyDescent="0.15">
      <c r="C35" s="3"/>
      <c r="D35" s="232" t="s">
        <v>19</v>
      </c>
      <c r="E35" s="233"/>
      <c r="F35" s="142"/>
      <c r="G35" s="23">
        <f>明細Ⅳ【その他】!$K76</f>
        <v>0</v>
      </c>
      <c r="H35" s="155"/>
      <c r="I35" s="98"/>
    </row>
    <row r="36" spans="2:10" ht="20.100000000000001" customHeight="1" x14ac:dyDescent="0.15">
      <c r="C36" s="4"/>
      <c r="D36" s="199" t="s">
        <v>75</v>
      </c>
      <c r="E36" s="200"/>
      <c r="F36" s="146"/>
      <c r="G36" s="150">
        <f>明細Ⅳ【その他】!$K97</f>
        <v>0</v>
      </c>
      <c r="H36" s="156"/>
      <c r="I36" s="95"/>
    </row>
    <row r="37" spans="2:10" ht="20.100000000000001" customHeight="1" x14ac:dyDescent="0.15">
      <c r="C37" s="227" t="s">
        <v>20</v>
      </c>
      <c r="D37" s="228"/>
      <c r="E37" s="229"/>
      <c r="F37" s="172">
        <f>F21+F24+F27+F29</f>
        <v>0</v>
      </c>
      <c r="G37" s="171">
        <f>G$21+G$24+G$27+G$29</f>
        <v>0</v>
      </c>
      <c r="H37" s="171">
        <f>F37-G37</f>
        <v>0</v>
      </c>
      <c r="I37" s="99"/>
      <c r="J37" s="162"/>
    </row>
    <row r="38" spans="2:10" ht="20.100000000000001" customHeight="1" x14ac:dyDescent="0.15">
      <c r="C38" s="193" t="s">
        <v>25</v>
      </c>
      <c r="D38" s="194"/>
      <c r="E38" s="195"/>
      <c r="F38" s="180">
        <v>0</v>
      </c>
      <c r="G38" s="181" t="str">
        <f>IF(H$46="",ROUNDDOWN(G37*G$46,0),"     NG")</f>
        <v xml:space="preserve">     NG</v>
      </c>
      <c r="H38" s="173" t="str">
        <f>IFERROR(F38-G38,"")</f>
        <v/>
      </c>
      <c r="I38" s="96"/>
    </row>
    <row r="39" spans="2:10" ht="20.100000000000001" customHeight="1" x14ac:dyDescent="0.15">
      <c r="C39" s="227" t="s">
        <v>68</v>
      </c>
      <c r="D39" s="228"/>
      <c r="E39" s="229"/>
      <c r="F39" s="169">
        <f>F37+F38</f>
        <v>0</v>
      </c>
      <c r="G39" s="164" t="str">
        <f>IFERROR(G$37+G$38,"")</f>
        <v/>
      </c>
      <c r="H39" s="174" t="str">
        <f>IFERROR(F39-G39,"")</f>
        <v/>
      </c>
      <c r="I39" s="96"/>
    </row>
    <row r="40" spans="2:10" ht="20.100000000000001" customHeight="1" x14ac:dyDescent="0.15">
      <c r="C40" s="42" t="s">
        <v>67</v>
      </c>
      <c r="D40" s="43"/>
      <c r="E40" s="44"/>
      <c r="F40" s="165"/>
      <c r="G40" s="166"/>
      <c r="H40" s="166"/>
      <c r="I40" s="96"/>
    </row>
    <row r="41" spans="2:10" ht="20.100000000000001" customHeight="1" thickBot="1" x14ac:dyDescent="0.2">
      <c r="C41" s="230" t="s">
        <v>66</v>
      </c>
      <c r="D41" s="231"/>
      <c r="E41" s="211"/>
      <c r="F41" s="182">
        <f>F39</f>
        <v>0</v>
      </c>
      <c r="G41" s="167" t="str">
        <f>IFERROR(G$39+G$40,"")</f>
        <v/>
      </c>
      <c r="H41" s="174" t="str">
        <f>IFERROR(F41-G41,"")</f>
        <v/>
      </c>
      <c r="I41" s="100"/>
    </row>
    <row r="42" spans="2:10" ht="20.100000000000001" customHeight="1" x14ac:dyDescent="0.15">
      <c r="B42" s="58"/>
      <c r="C42" s="187" t="s">
        <v>61</v>
      </c>
      <c r="D42" s="188"/>
      <c r="E42" s="189"/>
      <c r="F42" s="183">
        <v>0</v>
      </c>
      <c r="G42" s="176" t="str">
        <f>IFERROR(ROUNDDOWN(G43*G$45/(1+G$45),0),"")</f>
        <v/>
      </c>
      <c r="H42" s="177" t="str">
        <f>IFERROR(F42-G42,"")</f>
        <v/>
      </c>
      <c r="I42" s="57"/>
    </row>
    <row r="43" spans="2:10" ht="20.100000000000001" customHeight="1" thickBot="1" x14ac:dyDescent="0.2">
      <c r="C43" s="190" t="s">
        <v>57</v>
      </c>
      <c r="D43" s="191"/>
      <c r="E43" s="192"/>
      <c r="F43" s="170">
        <f>F41</f>
        <v>0</v>
      </c>
      <c r="G43" s="168" t="str">
        <f>G$41</f>
        <v/>
      </c>
      <c r="H43" s="175" t="str">
        <f>IFERROR(F43-G43,"")</f>
        <v/>
      </c>
      <c r="I43" s="3"/>
    </row>
    <row r="44" spans="2:10" ht="30" customHeight="1" x14ac:dyDescent="0.15">
      <c r="C44" s="49"/>
      <c r="D44" s="49"/>
      <c r="E44" s="50"/>
      <c r="F44" s="234" t="str">
        <f>IF(G47="未選択","",(IF(H43&lt;&gt;0,(IF(G43=0,"","契約金額と計画金額が一致していません")),"")))</f>
        <v/>
      </c>
      <c r="G44" s="234"/>
      <c r="H44" s="234"/>
      <c r="I44" s="51"/>
    </row>
    <row r="45" spans="2:10" ht="20.100000000000001" customHeight="1" x14ac:dyDescent="0.15">
      <c r="C45" s="49"/>
      <c r="D45" s="49"/>
      <c r="E45" s="236" t="s">
        <v>73</v>
      </c>
      <c r="F45" s="237"/>
      <c r="G45" s="65">
        <v>0.08</v>
      </c>
      <c r="H45" s="159"/>
      <c r="I45" s="64"/>
    </row>
    <row r="46" spans="2:10" ht="20.100000000000001" customHeight="1" x14ac:dyDescent="0.15">
      <c r="C46" s="2"/>
      <c r="D46" s="2"/>
      <c r="E46" s="236" t="s">
        <v>74</v>
      </c>
      <c r="F46" s="237"/>
      <c r="G46" s="140"/>
      <c r="H46" s="161" t="str">
        <f>IF(G47="未選択","一般管理費率上限未選択",IF(AND(G46=ROUNDDOWN(G46*1,3),G46&lt;=G47),"","ＮＧ(少数点第２以下または上限値以上が入力されました。)"))</f>
        <v>一般管理費率上限未選択</v>
      </c>
      <c r="I46" s="143"/>
      <c r="J46" s="52"/>
    </row>
    <row r="47" spans="2:10" ht="20.100000000000001" customHeight="1" x14ac:dyDescent="0.15">
      <c r="C47" s="2"/>
      <c r="D47" s="2"/>
      <c r="E47" s="236" t="s">
        <v>93</v>
      </c>
      <c r="F47" s="237"/>
      <c r="G47" s="144" t="s">
        <v>102</v>
      </c>
      <c r="H47" s="160"/>
      <c r="I47" s="52"/>
    </row>
    <row r="48" spans="2:10" ht="20.100000000000001" customHeight="1" x14ac:dyDescent="0.15">
      <c r="E48" s="45"/>
      <c r="F48" s="45"/>
      <c r="G48" s="145"/>
      <c r="H48" s="145"/>
      <c r="I48" s="45"/>
    </row>
    <row r="49" spans="5:7" ht="30" customHeight="1" x14ac:dyDescent="0.15">
      <c r="E49" s="238" t="s">
        <v>97</v>
      </c>
      <c r="F49" s="239"/>
      <c r="G49" s="178">
        <f>IF(F37=0,0,(SUMIF(H21:H29,"&gt;0"))/F37)</f>
        <v>0</v>
      </c>
    </row>
    <row r="50" spans="5:7" ht="20.100000000000001" customHeight="1" x14ac:dyDescent="0.15">
      <c r="E50" s="235"/>
      <c r="F50" s="235"/>
      <c r="G50" s="235"/>
    </row>
  </sheetData>
  <sheetProtection algorithmName="SHA-512" hashValue="2euFRfmazKBYXl6DhW399Aktg3MF2KMvk4uNDA1qoOesNG02PoUaOpBOE58uzyns2PNo3StMxMJ8GEg8JET+tQ==" saltValue="omB/BcFd35rQbQ1NYZ08AQ==" spinCount="100000" sheet="1" formatCells="0"/>
  <protectedRanges>
    <protectedRange sqref="G45:H45" name="範囲3"/>
    <protectedRange sqref="E14:I18 I21:I41" name="範囲1"/>
    <protectedRange sqref="G45:H45" name="範囲2"/>
    <protectedRange sqref="G47:H47" name="範囲3_1"/>
    <protectedRange sqref="G46:H46" name="範囲1_1"/>
  </protectedRanges>
  <mergeCells count="47">
    <mergeCell ref="F44:H44"/>
    <mergeCell ref="E50:G50"/>
    <mergeCell ref="E45:F45"/>
    <mergeCell ref="E46:F46"/>
    <mergeCell ref="E47:F47"/>
    <mergeCell ref="E49:F49"/>
    <mergeCell ref="D25:E25"/>
    <mergeCell ref="D26:E26"/>
    <mergeCell ref="C37:E37"/>
    <mergeCell ref="C41:E41"/>
    <mergeCell ref="D30:E30"/>
    <mergeCell ref="D32:E32"/>
    <mergeCell ref="D33:E33"/>
    <mergeCell ref="D34:E34"/>
    <mergeCell ref="D35:E35"/>
    <mergeCell ref="D31:E31"/>
    <mergeCell ref="C39:E39"/>
    <mergeCell ref="E15:I15"/>
    <mergeCell ref="C19:E19"/>
    <mergeCell ref="C18:D18"/>
    <mergeCell ref="G19:G20"/>
    <mergeCell ref="C12:I12"/>
    <mergeCell ref="E14:I14"/>
    <mergeCell ref="C14:D14"/>
    <mergeCell ref="I19:I20"/>
    <mergeCell ref="E16:I16"/>
    <mergeCell ref="C13:D13"/>
    <mergeCell ref="E13:I13"/>
    <mergeCell ref="F19:F20"/>
    <mergeCell ref="H19:H20"/>
    <mergeCell ref="E17:I17"/>
    <mergeCell ref="C21:E21"/>
    <mergeCell ref="C42:E42"/>
    <mergeCell ref="C43:E43"/>
    <mergeCell ref="C38:E38"/>
    <mergeCell ref="C15:D15"/>
    <mergeCell ref="D20:E20"/>
    <mergeCell ref="D36:E36"/>
    <mergeCell ref="D22:E22"/>
    <mergeCell ref="D23:E23"/>
    <mergeCell ref="C29:E29"/>
    <mergeCell ref="C17:D17"/>
    <mergeCell ref="E18:I18"/>
    <mergeCell ref="C16:D16"/>
    <mergeCell ref="D28:E28"/>
    <mergeCell ref="C24:E24"/>
    <mergeCell ref="C27:E27"/>
  </mergeCells>
  <phoneticPr fontId="5"/>
  <conditionalFormatting sqref="G49">
    <cfRule type="expression" dxfId="0" priority="1">
      <formula>G49 &gt; 0.3</formula>
    </cfRule>
  </conditionalFormatting>
  <dataValidations count="6">
    <dataValidation type="list" allowBlank="1" showInputMessage="1" showErrorMessage="1" sqref="B42">
      <formula1>"　,0.05,0.08,0.1"</formula1>
    </dataValidation>
    <dataValidation type="list" allowBlank="1" showInputMessage="1" showErrorMessage="1" sqref="H45">
      <formula1>"8%,5%"</formula1>
    </dataValidation>
    <dataValidation type="list" allowBlank="1" showInputMessage="1" showErrorMessage="1" sqref="G47:H47">
      <formula1>"未選択,10%,30%"</formula1>
    </dataValidation>
    <dataValidation type="list" allowBlank="1" showInputMessage="1" showErrorMessage="1" sqref="G45">
      <formula1>"8%"</formula1>
    </dataValidation>
    <dataValidation type="whole" operator="greaterThanOrEqual" allowBlank="1" showInputMessage="1" showErrorMessage="1" error="0以上の整数を入力してください" sqref="F21 F24 F27 F29 F38 F42">
      <formula1>0</formula1>
    </dataValidation>
    <dataValidation type="decimal" operator="greaterThanOrEqual" allowBlank="1" showInputMessage="1" showErrorMessage="1" error="0%以上の値を入力してください" sqref="G46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88" fitToHeight="0" orientation="portrait" r:id="rId1"/>
  <headerFooter alignWithMargins="0">
    <oddHeader>&amp;L(30-2)
様式１－１－1別紙１&amp;R年度別実施計画書別紙１</oddHeader>
    <oddFooter>&amp;C&amp;P／&amp;N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zoomScaleNormal="100" zoomScaleSheetLayoutView="70" workbookViewId="0">
      <pane xSplit="2" ySplit="8" topLeftCell="C9" activePane="bottomRight" state="frozen"/>
      <selection activeCell="I46" sqref="I46"/>
      <selection pane="topRight" activeCell="I46" sqref="I46"/>
      <selection pane="bottomLeft" activeCell="I46" sqref="I46"/>
      <selection pane="bottomRight"/>
    </sheetView>
  </sheetViews>
  <sheetFormatPr defaultColWidth="10.625" defaultRowHeight="20.100000000000001" customHeight="1" x14ac:dyDescent="0.15"/>
  <cols>
    <col min="1" max="1" width="9" style="9" customWidth="1"/>
    <col min="2" max="2" width="4.5" style="9" customWidth="1"/>
    <col min="3" max="3" width="11.625" style="9" customWidth="1"/>
    <col min="4" max="4" width="7" style="9" customWidth="1"/>
    <col min="5" max="5" width="50.625" style="9" customWidth="1"/>
    <col min="6" max="6" width="8.625" style="9" customWidth="1"/>
    <col min="7" max="7" width="27.875" style="9" customWidth="1"/>
    <col min="8" max="8" width="10.625" style="9" customWidth="1"/>
    <col min="9" max="10" width="10.625" style="9"/>
    <col min="11" max="11" width="15.5" style="9" customWidth="1"/>
    <col min="12" max="12" width="5.625" style="9" customWidth="1"/>
    <col min="13" max="16384" width="10.625" style="9"/>
  </cols>
  <sheetData>
    <row r="1" spans="1:13" ht="20.100000000000001" customHeight="1" x14ac:dyDescent="0.15">
      <c r="A1" s="1" t="str">
        <f>連名契約【税込用】必要積算経費一覧表_当該年度!A1</f>
        <v>様式１-１-１(税込)（30-2）</v>
      </c>
      <c r="M1" s="115"/>
    </row>
    <row r="2" spans="1:13" ht="20.100000000000001" customHeight="1" x14ac:dyDescent="0.15">
      <c r="A2" s="1"/>
      <c r="C2" s="91" t="s">
        <v>2</v>
      </c>
    </row>
    <row r="3" spans="1:13" ht="12" x14ac:dyDescent="0.15">
      <c r="C3" s="89" t="s">
        <v>88</v>
      </c>
    </row>
    <row r="4" spans="1:13" ht="12" x14ac:dyDescent="0.15">
      <c r="C4" s="91" t="s">
        <v>80</v>
      </c>
    </row>
    <row r="5" spans="1:13" ht="12" x14ac:dyDescent="0.15">
      <c r="C5" s="90" t="s">
        <v>71</v>
      </c>
    </row>
    <row r="6" spans="1:13" ht="12" x14ac:dyDescent="0.15">
      <c r="C6" s="91" t="s">
        <v>104</v>
      </c>
    </row>
    <row r="7" spans="1:13" ht="12" x14ac:dyDescent="0.15">
      <c r="C7" s="89" t="s">
        <v>91</v>
      </c>
    </row>
    <row r="8" spans="1:13" ht="12" customHeight="1" x14ac:dyDescent="0.15">
      <c r="C8" s="91" t="s">
        <v>92</v>
      </c>
    </row>
    <row r="9" spans="1:13" ht="20.100000000000001" customHeight="1" x14ac:dyDescent="0.15">
      <c r="C9" s="10"/>
    </row>
    <row r="10" spans="1:13" ht="20.100000000000001" customHeight="1" x14ac:dyDescent="0.15">
      <c r="C10" s="10"/>
    </row>
    <row r="11" spans="1:13" ht="20.100000000000001" customHeight="1" x14ac:dyDescent="0.15">
      <c r="C11" s="255" t="s">
        <v>23</v>
      </c>
      <c r="D11" s="256"/>
      <c r="E11" s="256"/>
      <c r="F11" s="256"/>
      <c r="G11" s="256"/>
      <c r="H11" s="256"/>
    </row>
    <row r="12" spans="1:13" ht="20.100000000000001" customHeight="1" x14ac:dyDescent="0.15">
      <c r="C12" s="84"/>
      <c r="D12" s="85"/>
      <c r="E12" s="85"/>
      <c r="F12" s="85"/>
      <c r="G12" s="85"/>
      <c r="H12" s="85"/>
    </row>
    <row r="13" spans="1:13" ht="39.950000000000003" customHeight="1" x14ac:dyDescent="0.15">
      <c r="C13" s="253" t="str">
        <f>連名契約【税込用】必要積算経費一覧表_当該年度!C14</f>
        <v>課題名：</v>
      </c>
      <c r="D13" s="254"/>
      <c r="E13" s="252" t="str">
        <f>IF(連名契約【税込用】必要積算経費一覧表_当該年度!$E$14&lt;&gt;0,連名契約【税込用】必要積算経費一覧表_当該年度!$E$14,"")</f>
        <v>○○○○の研究開発</v>
      </c>
      <c r="F13" s="252" t="str">
        <f>IF(連名契約【税込用】必要積算経費一覧表_当該年度!G14&lt;&gt;0,連名契約【税込用】必要積算経費一覧表_当該年度!G14,"")</f>
        <v/>
      </c>
      <c r="G13" s="252" t="str">
        <f>IF(連名契約【税込用】必要積算経費一覧表_当該年度!I14&lt;&gt;0,連名契約【税込用】必要積算経費一覧表_当該年度!I14,"")</f>
        <v/>
      </c>
      <c r="H13" s="252" t="str">
        <f>IF(連名契約【税込用】必要積算経費一覧表_当該年度!J14&lt;&gt;0,連名契約【税込用】必要積算経費一覧表_当該年度!J14,"")</f>
        <v/>
      </c>
    </row>
    <row r="14" spans="1:13" ht="27" customHeight="1" x14ac:dyDescent="0.15">
      <c r="C14" s="253" t="str">
        <f>連名契約【税込用】必要積算経費一覧表_当該年度!C15</f>
        <v>個別課題名：</v>
      </c>
      <c r="D14" s="253"/>
      <c r="E14" s="257" t="str">
        <f>IF(連名契約【税込用】必要積算経費一覧表_当該年度!$E$15&lt;&gt;0,連名契約【税込用】必要積算経費一覧表_当該年度!$E$15,"")</f>
        <v>課題Ｘ　□□□□の研究開発</v>
      </c>
      <c r="F14" s="257" t="str">
        <f>IF(連名契約【税込用】必要積算経費一覧表_当該年度!G15&lt;&gt;0,連名契約【税込用】必要積算経費一覧表_当該年度!G15,"")</f>
        <v/>
      </c>
      <c r="G14" s="257" t="str">
        <f>IF(連名契約【税込用】必要積算経費一覧表_当該年度!I15&lt;&gt;0,連名契約【税込用】必要積算経費一覧表_当該年度!I15,"")</f>
        <v/>
      </c>
      <c r="H14" s="257" t="str">
        <f>IF(連名契約【税込用】必要積算経費一覧表_当該年度!J15&lt;&gt;0,連名契約【税込用】必要積算経費一覧表_当該年度!J15,"")</f>
        <v/>
      </c>
    </row>
    <row r="15" spans="1:13" ht="27" customHeight="1" x14ac:dyDescent="0.15">
      <c r="C15" s="253" t="str">
        <f>連名契約【税込用】必要積算経費一覧表_当該年度!C16</f>
        <v>副題：</v>
      </c>
      <c r="D15" s="253"/>
      <c r="E15" s="257" t="str">
        <f>IF(連名契約【税込用】必要積算経費一覧表_当該年度!$E$16&lt;&gt;0,連名契約【税込用】必要積算経費一覧表_当該年度!$E$16,"")</f>
        <v>△△△△の研究</v>
      </c>
      <c r="F15" s="257" t="str">
        <f>IF(連名契約【税込用】必要積算経費一覧表_当該年度!G16&lt;&gt;0,連名契約【税込用】必要積算経費一覧表_当該年度!G16,"")</f>
        <v/>
      </c>
      <c r="G15" s="257" t="str">
        <f>IF(連名契約【税込用】必要積算経費一覧表_当該年度!I16&lt;&gt;0,連名契約【税込用】必要積算経費一覧表_当該年度!I16,"")</f>
        <v/>
      </c>
      <c r="H15" s="257" t="str">
        <f>IF(連名契約【税込用】必要積算経費一覧表_当該年度!J16&lt;&gt;0,連名契約【税込用】必要積算経費一覧表_当該年度!J16,"")</f>
        <v/>
      </c>
    </row>
    <row r="16" spans="1:13" ht="20.100000000000001" customHeight="1" x14ac:dyDescent="0.15">
      <c r="C16" s="253" t="str">
        <f>連名契約【税込用】必要積算経費一覧表_当該年度!C17</f>
        <v>管理番号：</v>
      </c>
      <c r="D16" s="254"/>
      <c r="E16" s="260" t="str">
        <f>IF(連名契約【税込用】必要積算経費一覧表_当該年度!$E$17&lt;&gt;0,連名契約【税込用】必要積算経費一覧表_当該年度!$E$17,"")</f>
        <v>999A0101</v>
      </c>
      <c r="F16" s="260"/>
      <c r="G16" s="260"/>
      <c r="H16" s="260"/>
    </row>
    <row r="17" spans="3:23" ht="19.5" customHeight="1" thickBot="1" x14ac:dyDescent="0.2">
      <c r="C17" s="216" t="str">
        <f>連名契約【税込用】必要積算経費一覧表_当該年度!C18</f>
        <v>受託者名称：</v>
      </c>
      <c r="D17" s="216"/>
      <c r="E17" s="258" t="str">
        <f>IF(連名契約【税込用】必要積算経費一覧表_当該年度!$E$18&lt;&gt;0, 連名契約【税込用】必要積算経費一覧表_当該年度!$E$18," ")</f>
        <v>××××株式会社</v>
      </c>
      <c r="F17" s="259"/>
      <c r="G17" s="259"/>
      <c r="H17" s="259"/>
      <c r="K17" s="17"/>
    </row>
    <row r="18" spans="3:23" ht="20.100000000000001" customHeight="1" x14ac:dyDescent="0.15">
      <c r="C18" s="248" t="s">
        <v>58</v>
      </c>
      <c r="D18" s="249"/>
      <c r="E18" s="249"/>
      <c r="F18" s="249"/>
      <c r="G18" s="249"/>
      <c r="H18" s="246" t="s">
        <v>59</v>
      </c>
      <c r="I18" s="242" t="s">
        <v>69</v>
      </c>
      <c r="J18" s="243"/>
      <c r="K18" s="240" t="s">
        <v>60</v>
      </c>
    </row>
    <row r="19" spans="3:23" ht="20.100000000000001" customHeight="1" thickBot="1" x14ac:dyDescent="0.2">
      <c r="C19" s="11" t="s">
        <v>0</v>
      </c>
      <c r="D19" s="12" t="s">
        <v>1</v>
      </c>
      <c r="E19" s="137" t="s">
        <v>3</v>
      </c>
      <c r="F19" s="139" t="s">
        <v>89</v>
      </c>
      <c r="G19" s="138" t="s">
        <v>90</v>
      </c>
      <c r="H19" s="247"/>
      <c r="I19" s="38" t="s">
        <v>65</v>
      </c>
      <c r="J19" s="39" t="s">
        <v>64</v>
      </c>
      <c r="K19" s="241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3:23" ht="19.5" customHeight="1" x14ac:dyDescent="0.15">
      <c r="C20" s="163" t="str">
        <f>連名契約【税込用】必要積算経費一覧表_当該年度!C21</f>
        <v>Ⅰ　物品費</v>
      </c>
      <c r="D20" s="250" t="s">
        <v>99</v>
      </c>
      <c r="E20" s="250"/>
      <c r="F20" s="250"/>
      <c r="G20" s="251"/>
      <c r="H20" s="27">
        <f>$H21+$H37</f>
        <v>0</v>
      </c>
      <c r="I20" s="27">
        <f>$I21+$I37</f>
        <v>0</v>
      </c>
      <c r="J20" s="24">
        <f>$J21+$J37</f>
        <v>0</v>
      </c>
      <c r="K20" s="26">
        <f>$H20+$I20</f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3:23" ht="20.100000000000001" customHeight="1" thickBot="1" x14ac:dyDescent="0.2">
      <c r="C21" s="13"/>
      <c r="D21" s="244" t="str">
        <f>連名契約【税込用】必要積算経費一覧表_当該年度!D22</f>
        <v>１　設備備品費</v>
      </c>
      <c r="E21" s="245"/>
      <c r="F21" s="245"/>
      <c r="G21" s="245"/>
      <c r="H21" s="28">
        <f>SUM($H22:$H36)</f>
        <v>0</v>
      </c>
      <c r="I21" s="28">
        <f>SUM($I22:$I36)</f>
        <v>0</v>
      </c>
      <c r="J21" s="59">
        <f>IFERROR(ROUNDDOWN($I21*VALUE(連名契約【税込用】必要積算経費一覧表_当該年度!$G$45),0),0)</f>
        <v>0</v>
      </c>
      <c r="K21" s="37">
        <f>$H21+$I21</f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3:23" ht="20.100000000000001" customHeight="1" x14ac:dyDescent="0.15">
      <c r="C22" s="13"/>
      <c r="D22" s="66" t="s">
        <v>26</v>
      </c>
      <c r="E22" s="105"/>
      <c r="F22" s="105"/>
      <c r="G22" s="106"/>
      <c r="H22" s="67"/>
      <c r="I22" s="6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3:23" ht="20.100000000000001" customHeight="1" x14ac:dyDescent="0.15">
      <c r="C23" s="13"/>
      <c r="D23" s="69" t="s">
        <v>27</v>
      </c>
      <c r="E23" s="107"/>
      <c r="F23" s="107"/>
      <c r="G23" s="108"/>
      <c r="H23" s="70"/>
      <c r="I23" s="6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3:23" ht="20.100000000000001" customHeight="1" x14ac:dyDescent="0.15">
      <c r="C24" s="13"/>
      <c r="D24" s="69" t="s">
        <v>28</v>
      </c>
      <c r="E24" s="107"/>
      <c r="F24" s="107"/>
      <c r="G24" s="108"/>
      <c r="H24" s="70"/>
      <c r="I24" s="6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3:23" ht="20.100000000000001" customHeight="1" x14ac:dyDescent="0.15">
      <c r="C25" s="13"/>
      <c r="D25" s="69" t="s">
        <v>29</v>
      </c>
      <c r="E25" s="107"/>
      <c r="F25" s="107"/>
      <c r="G25" s="108"/>
      <c r="H25" s="70"/>
      <c r="I25" s="68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3:23" ht="20.100000000000001" customHeight="1" x14ac:dyDescent="0.15">
      <c r="C26" s="13"/>
      <c r="D26" s="69" t="s">
        <v>30</v>
      </c>
      <c r="E26" s="107"/>
      <c r="F26" s="107"/>
      <c r="G26" s="109"/>
      <c r="H26" s="70"/>
      <c r="I26" s="6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3:23" ht="20.100000000000001" customHeight="1" x14ac:dyDescent="0.15">
      <c r="C27" s="13"/>
      <c r="D27" s="69" t="s">
        <v>31</v>
      </c>
      <c r="E27" s="107"/>
      <c r="F27" s="107"/>
      <c r="G27" s="109"/>
      <c r="H27" s="70"/>
      <c r="I27" s="71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3:23" ht="20.100000000000001" customHeight="1" x14ac:dyDescent="0.15">
      <c r="C28" s="13"/>
      <c r="D28" s="69" t="s">
        <v>32</v>
      </c>
      <c r="E28" s="107"/>
      <c r="F28" s="107"/>
      <c r="G28" s="109"/>
      <c r="H28" s="70"/>
      <c r="I28" s="71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3:23" ht="20.100000000000001" customHeight="1" x14ac:dyDescent="0.15">
      <c r="C29" s="13"/>
      <c r="D29" s="69" t="s">
        <v>33</v>
      </c>
      <c r="E29" s="107"/>
      <c r="F29" s="107"/>
      <c r="G29" s="109"/>
      <c r="H29" s="70"/>
      <c r="I29" s="71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3:23" ht="20.100000000000001" customHeight="1" x14ac:dyDescent="0.15">
      <c r="C30" s="13"/>
      <c r="D30" s="69" t="s">
        <v>34</v>
      </c>
      <c r="E30" s="107"/>
      <c r="F30" s="107"/>
      <c r="G30" s="109"/>
      <c r="H30" s="70"/>
      <c r="I30" s="71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3:23" ht="20.100000000000001" customHeight="1" x14ac:dyDescent="0.15">
      <c r="C31" s="13"/>
      <c r="D31" s="69" t="s">
        <v>35</v>
      </c>
      <c r="E31" s="107"/>
      <c r="F31" s="107"/>
      <c r="G31" s="109"/>
      <c r="H31" s="70"/>
      <c r="I31" s="71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3:23" ht="20.100000000000001" customHeight="1" x14ac:dyDescent="0.15">
      <c r="C32" s="13"/>
      <c r="D32" s="69" t="s">
        <v>36</v>
      </c>
      <c r="E32" s="107"/>
      <c r="F32" s="107"/>
      <c r="G32" s="109"/>
      <c r="H32" s="70"/>
      <c r="I32" s="71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3:23" ht="20.100000000000001" customHeight="1" x14ac:dyDescent="0.15">
      <c r="C33" s="13"/>
      <c r="D33" s="69" t="s">
        <v>37</v>
      </c>
      <c r="E33" s="107"/>
      <c r="F33" s="107"/>
      <c r="G33" s="109"/>
      <c r="H33" s="70"/>
      <c r="I33" s="71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3:23" ht="20.100000000000001" customHeight="1" x14ac:dyDescent="0.15">
      <c r="C34" s="13"/>
      <c r="D34" s="69" t="s">
        <v>38</v>
      </c>
      <c r="E34" s="107"/>
      <c r="F34" s="107"/>
      <c r="G34" s="109"/>
      <c r="H34" s="70"/>
      <c r="I34" s="71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3:23" ht="20.100000000000001" customHeight="1" x14ac:dyDescent="0.15">
      <c r="C35" s="13"/>
      <c r="D35" s="69" t="s">
        <v>39</v>
      </c>
      <c r="E35" s="107"/>
      <c r="F35" s="107"/>
      <c r="G35" s="109"/>
      <c r="H35" s="70"/>
      <c r="I35" s="71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3:23" ht="20.100000000000001" customHeight="1" thickBot="1" x14ac:dyDescent="0.2">
      <c r="C36" s="14"/>
      <c r="D36" s="72" t="s">
        <v>40</v>
      </c>
      <c r="E36" s="110"/>
      <c r="F36" s="110"/>
      <c r="G36" s="111"/>
      <c r="H36" s="73"/>
      <c r="I36" s="74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3:23" ht="20.100000000000001" customHeight="1" thickBot="1" x14ac:dyDescent="0.2">
      <c r="C37" s="13"/>
      <c r="D37" s="244" t="str">
        <f>連名契約【税込用】必要積算経費一覧表_当該年度!D23</f>
        <v>２　消耗品費</v>
      </c>
      <c r="E37" s="245"/>
      <c r="F37" s="245"/>
      <c r="G37" s="245"/>
      <c r="H37" s="29">
        <f>SUM($H38:$H57)</f>
        <v>0</v>
      </c>
      <c r="I37" s="29">
        <f>SUM($I38:$I57)</f>
        <v>0</v>
      </c>
      <c r="J37" s="60">
        <f>IFERROR(ROUNDDOWN($I37*VALUE(連名契約【税込用】必要積算経費一覧表_当該年度!$G$45),0),0)</f>
        <v>0</v>
      </c>
      <c r="K37" s="36">
        <f>$H37+$I37</f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3:23" ht="20.100000000000001" customHeight="1" x14ac:dyDescent="0.15">
      <c r="C38" s="13"/>
      <c r="D38" s="66" t="s">
        <v>26</v>
      </c>
      <c r="E38" s="105"/>
      <c r="F38" s="105"/>
      <c r="G38" s="112"/>
      <c r="H38" s="67"/>
      <c r="I38" s="71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3:23" ht="20.100000000000001" customHeight="1" x14ac:dyDescent="0.15">
      <c r="C39" s="13"/>
      <c r="D39" s="69" t="s">
        <v>27</v>
      </c>
      <c r="E39" s="107"/>
      <c r="F39" s="107"/>
      <c r="G39" s="109"/>
      <c r="H39" s="70"/>
      <c r="I39" s="71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3:23" ht="20.100000000000001" customHeight="1" x14ac:dyDescent="0.15">
      <c r="C40" s="13"/>
      <c r="D40" s="69" t="s">
        <v>28</v>
      </c>
      <c r="E40" s="107"/>
      <c r="F40" s="107"/>
      <c r="G40" s="109"/>
      <c r="H40" s="70"/>
      <c r="I40" s="71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3:23" ht="20.100000000000001" customHeight="1" x14ac:dyDescent="0.15">
      <c r="C41" s="13"/>
      <c r="D41" s="69" t="s">
        <v>29</v>
      </c>
      <c r="E41" s="107"/>
      <c r="F41" s="107"/>
      <c r="G41" s="109"/>
      <c r="H41" s="70"/>
      <c r="I41" s="71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3:23" ht="20.100000000000001" customHeight="1" x14ac:dyDescent="0.15">
      <c r="C42" s="13"/>
      <c r="D42" s="69" t="s">
        <v>30</v>
      </c>
      <c r="E42" s="107"/>
      <c r="F42" s="107"/>
      <c r="G42" s="109"/>
      <c r="H42" s="70"/>
      <c r="I42" s="71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3:23" ht="20.100000000000001" customHeight="1" x14ac:dyDescent="0.15">
      <c r="C43" s="13"/>
      <c r="D43" s="69" t="s">
        <v>31</v>
      </c>
      <c r="E43" s="107"/>
      <c r="F43" s="107"/>
      <c r="G43" s="109"/>
      <c r="H43" s="70"/>
      <c r="I43" s="71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3:23" ht="20.100000000000001" customHeight="1" x14ac:dyDescent="0.15">
      <c r="C44" s="13"/>
      <c r="D44" s="69" t="s">
        <v>32</v>
      </c>
      <c r="E44" s="107"/>
      <c r="F44" s="107"/>
      <c r="G44" s="109"/>
      <c r="H44" s="70"/>
      <c r="I44" s="71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3:23" ht="20.100000000000001" customHeight="1" x14ac:dyDescent="0.15">
      <c r="C45" s="13"/>
      <c r="D45" s="69" t="s">
        <v>33</v>
      </c>
      <c r="E45" s="107"/>
      <c r="F45" s="107"/>
      <c r="G45" s="109"/>
      <c r="H45" s="70"/>
      <c r="I45" s="71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3:23" ht="20.100000000000001" customHeight="1" x14ac:dyDescent="0.15">
      <c r="C46" s="13"/>
      <c r="D46" s="69" t="s">
        <v>34</v>
      </c>
      <c r="E46" s="107"/>
      <c r="F46" s="107"/>
      <c r="G46" s="109"/>
      <c r="H46" s="70"/>
      <c r="I46" s="71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3:23" ht="20.100000000000001" customHeight="1" x14ac:dyDescent="0.15">
      <c r="C47" s="13"/>
      <c r="D47" s="69" t="s">
        <v>35</v>
      </c>
      <c r="E47" s="107"/>
      <c r="F47" s="107"/>
      <c r="G47" s="109"/>
      <c r="H47" s="70"/>
      <c r="I47" s="71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3:23" ht="20.100000000000001" customHeight="1" x14ac:dyDescent="0.15">
      <c r="C48" s="13"/>
      <c r="D48" s="69" t="s">
        <v>36</v>
      </c>
      <c r="E48" s="107"/>
      <c r="F48" s="107"/>
      <c r="G48" s="109"/>
      <c r="H48" s="70"/>
      <c r="I48" s="71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3:23" ht="20.100000000000001" customHeight="1" x14ac:dyDescent="0.15">
      <c r="C49" s="13"/>
      <c r="D49" s="69" t="s">
        <v>37</v>
      </c>
      <c r="E49" s="107"/>
      <c r="F49" s="107"/>
      <c r="G49" s="109"/>
      <c r="H49" s="70"/>
      <c r="I49" s="71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3:23" ht="20.100000000000001" customHeight="1" x14ac:dyDescent="0.15">
      <c r="C50" s="13"/>
      <c r="D50" s="69" t="s">
        <v>38</v>
      </c>
      <c r="E50" s="107"/>
      <c r="F50" s="107"/>
      <c r="G50" s="109"/>
      <c r="H50" s="70"/>
      <c r="I50" s="71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3:23" ht="20.100000000000001" customHeight="1" x14ac:dyDescent="0.15">
      <c r="C51" s="13"/>
      <c r="D51" s="69" t="s">
        <v>39</v>
      </c>
      <c r="E51" s="107"/>
      <c r="F51" s="107"/>
      <c r="G51" s="109"/>
      <c r="H51" s="70"/>
      <c r="I51" s="71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3:23" ht="20.100000000000001" customHeight="1" x14ac:dyDescent="0.15">
      <c r="C52" s="13"/>
      <c r="D52" s="69" t="s">
        <v>40</v>
      </c>
      <c r="E52" s="107"/>
      <c r="F52" s="107"/>
      <c r="G52" s="109"/>
      <c r="H52" s="70"/>
      <c r="I52" s="71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3:23" ht="20.100000000000001" customHeight="1" x14ac:dyDescent="0.15">
      <c r="C53" s="13"/>
      <c r="D53" s="69" t="s">
        <v>41</v>
      </c>
      <c r="E53" s="107"/>
      <c r="F53" s="107"/>
      <c r="G53" s="109"/>
      <c r="H53" s="70"/>
      <c r="I53" s="71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3:23" ht="20.100000000000001" customHeight="1" x14ac:dyDescent="0.15">
      <c r="C54" s="13"/>
      <c r="D54" s="69" t="s">
        <v>42</v>
      </c>
      <c r="E54" s="107"/>
      <c r="F54" s="107"/>
      <c r="G54" s="109"/>
      <c r="H54" s="70"/>
      <c r="I54" s="71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3:23" ht="20.100000000000001" customHeight="1" x14ac:dyDescent="0.15">
      <c r="C55" s="13"/>
      <c r="D55" s="69" t="s">
        <v>43</v>
      </c>
      <c r="E55" s="107"/>
      <c r="F55" s="107"/>
      <c r="G55" s="109"/>
      <c r="H55" s="70"/>
      <c r="I55" s="71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3:23" ht="20.100000000000001" customHeight="1" x14ac:dyDescent="0.15">
      <c r="C56" s="13"/>
      <c r="D56" s="69" t="s">
        <v>44</v>
      </c>
      <c r="E56" s="107"/>
      <c r="F56" s="107"/>
      <c r="G56" s="109"/>
      <c r="H56" s="70"/>
      <c r="I56" s="71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3:23" ht="20.100000000000001" customHeight="1" thickBot="1" x14ac:dyDescent="0.2">
      <c r="C57" s="15"/>
      <c r="D57" s="75" t="s">
        <v>45</v>
      </c>
      <c r="E57" s="113"/>
      <c r="F57" s="113"/>
      <c r="G57" s="114"/>
      <c r="H57" s="76"/>
      <c r="I57" s="77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3:23" ht="20.100000000000001" customHeight="1" x14ac:dyDescent="0.15">
      <c r="D58" s="16"/>
    </row>
    <row r="59" spans="3:23" ht="20.100000000000001" customHeight="1" x14ac:dyDescent="0.15">
      <c r="D59" s="16"/>
    </row>
  </sheetData>
  <sheetProtection algorithmName="SHA-512" hashValue="xWxL80eAXcULwIFYsisFXjCP+X1V00BrgSiOWNi06lzmknL9bsXT08KER2I18L8en9rsIep6DSZcaKV6xYfCrg==" saltValue="Y6LnJmSAVuH7CBHvzsXx8g==" spinCount="100000" sheet="1" formatCells="0" formatRows="0" insertRows="0"/>
  <protectedRanges>
    <protectedRange sqref="D22:I36 D38:I57" name="範囲1_1"/>
  </protectedRanges>
  <mergeCells count="18">
    <mergeCell ref="E13:H13"/>
    <mergeCell ref="C13:D13"/>
    <mergeCell ref="C17:D17"/>
    <mergeCell ref="C11:H11"/>
    <mergeCell ref="E14:H14"/>
    <mergeCell ref="C16:D16"/>
    <mergeCell ref="C14:D14"/>
    <mergeCell ref="E15:H15"/>
    <mergeCell ref="C15:D15"/>
    <mergeCell ref="E17:H17"/>
    <mergeCell ref="E16:H16"/>
    <mergeCell ref="K18:K19"/>
    <mergeCell ref="I18:J18"/>
    <mergeCell ref="D21:G21"/>
    <mergeCell ref="D37:G37"/>
    <mergeCell ref="H18:H19"/>
    <mergeCell ref="C18:G18"/>
    <mergeCell ref="D20:G20"/>
  </mergeCells>
  <phoneticPr fontId="5"/>
  <dataValidations count="1">
    <dataValidation type="whole" operator="greaterThanOrEqual" allowBlank="1" showInputMessage="1" showErrorMessage="1" error="整数を入力してください。" sqref="H22:I36 H38:I57">
      <formula1>0</formula1>
    </dataValidation>
  </dataValidations>
  <pageMargins left="0.98425196850393704" right="0.39370078740157483" top="1.1811023622047245" bottom="0.39370078740157483" header="0.51181102362204722" footer="0.11811023622047245"/>
  <pageSetup paperSize="9" scale="58" fitToHeight="0" orientation="portrait" horizontalDpi="400" verticalDpi="400" r:id="rId1"/>
  <headerFooter alignWithMargins="0">
    <oddHeader>&amp;L(30-2)
様式１－１－1別紙１&amp;R年度別実施計画書別紙１</oddHeader>
    <oddFooter>&amp;C&amp;P／&amp;N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zoomScaleNormal="100" zoomScaleSheetLayoutView="70" workbookViewId="0">
      <pane xSplit="2" ySplit="8" topLeftCell="C9" activePane="bottomRight" state="frozen"/>
      <selection activeCell="I46" sqref="I46"/>
      <selection pane="topRight" activeCell="I46" sqref="I46"/>
      <selection pane="bottomLeft" activeCell="I46" sqref="I46"/>
      <selection pane="bottomRight"/>
    </sheetView>
  </sheetViews>
  <sheetFormatPr defaultColWidth="10.625" defaultRowHeight="20.100000000000001" customHeight="1" x14ac:dyDescent="0.15"/>
  <cols>
    <col min="1" max="1" width="9" style="9" customWidth="1"/>
    <col min="2" max="2" width="4.5" style="9" customWidth="1"/>
    <col min="3" max="3" width="11.625" style="9" customWidth="1"/>
    <col min="4" max="4" width="7" style="9" customWidth="1"/>
    <col min="5" max="5" width="50.625" style="9" customWidth="1"/>
    <col min="6" max="6" width="8.625" style="9" customWidth="1"/>
    <col min="7" max="7" width="27.875" style="9" customWidth="1"/>
    <col min="8" max="8" width="10.625" style="9" customWidth="1"/>
    <col min="9" max="10" width="10.625" style="9"/>
    <col min="11" max="11" width="15.5" style="9" customWidth="1"/>
    <col min="12" max="12" width="5.625" style="9" customWidth="1"/>
    <col min="13" max="16384" width="10.625" style="9"/>
  </cols>
  <sheetData>
    <row r="1" spans="1:13" ht="20.100000000000001" customHeight="1" x14ac:dyDescent="0.15">
      <c r="A1" s="1" t="str">
        <f>連名契約【税込用】必要積算経費一覧表_当該年度!A1</f>
        <v>様式１-１-１(税込)（30-2）</v>
      </c>
      <c r="M1" s="115"/>
    </row>
    <row r="2" spans="1:13" ht="20.100000000000001" customHeight="1" x14ac:dyDescent="0.15">
      <c r="A2" s="1"/>
      <c r="C2" s="91" t="str">
        <f>明細Ⅰ【物品費】!C2</f>
        <v>［記入要領］</v>
      </c>
    </row>
    <row r="3" spans="1:13" ht="12" x14ac:dyDescent="0.15">
      <c r="C3" s="89" t="str">
        <f>明細Ⅰ【物品費】!C3</f>
        <v>１．水色地/黄色地のセル</v>
      </c>
    </row>
    <row r="4" spans="1:13" ht="12" x14ac:dyDescent="0.15">
      <c r="C4" s="91" t="str">
        <f>明細Ⅰ【物品費】!C4</f>
        <v>　　・水色地のセルのみ必要事項を記入してください。</v>
      </c>
    </row>
    <row r="5" spans="1:13" ht="12" x14ac:dyDescent="0.15">
      <c r="C5" s="90" t="str">
        <f>明細Ⅰ【物品費】!C5</f>
        <v>　　・文字入力が不要なセルは空欄にしておいてください。</v>
      </c>
    </row>
    <row r="6" spans="1:13" ht="12" x14ac:dyDescent="0.15">
      <c r="C6" s="91" t="str">
        <f>明細Ⅰ【物品費】!C6</f>
        <v>　　・変更時は、前回までの変更箇所を黒字、今回の変更箇所を赤字にしてください。</v>
      </c>
    </row>
    <row r="7" spans="1:13" ht="12" x14ac:dyDescent="0.15">
      <c r="C7" s="89" t="str">
        <f>明細Ⅰ【物品費】!C7</f>
        <v>２．行の追加・削除と行の高さ調整</v>
      </c>
    </row>
    <row r="8" spans="1:13" ht="12" customHeight="1" x14ac:dyDescent="0.15">
      <c r="C8" s="91" t="str">
        <f>明細Ⅰ【物品費】!C8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13" ht="20.100000000000001" customHeight="1" x14ac:dyDescent="0.15">
      <c r="C9" s="10"/>
    </row>
    <row r="10" spans="1:13" ht="20.100000000000001" customHeight="1" x14ac:dyDescent="0.15">
      <c r="C10" s="10"/>
    </row>
    <row r="11" spans="1:13" ht="20.100000000000001" customHeight="1" x14ac:dyDescent="0.15">
      <c r="C11" s="255" t="s">
        <v>24</v>
      </c>
      <c r="D11" s="256"/>
      <c r="E11" s="256"/>
      <c r="F11" s="256"/>
      <c r="G11" s="256"/>
      <c r="H11" s="256"/>
    </row>
    <row r="12" spans="1:13" ht="20.100000000000001" customHeight="1" x14ac:dyDescent="0.15">
      <c r="C12" s="84"/>
      <c r="D12" s="85"/>
      <c r="E12" s="85"/>
      <c r="F12" s="85"/>
      <c r="G12" s="85"/>
      <c r="H12" s="85"/>
    </row>
    <row r="13" spans="1:13" ht="39.950000000000003" customHeight="1" x14ac:dyDescent="0.15">
      <c r="C13" s="253" t="str">
        <f>連名契約【税込用】必要積算経費一覧表_当該年度!C14</f>
        <v>課題名：</v>
      </c>
      <c r="D13" s="254"/>
      <c r="E13" s="252" t="str">
        <f>IF(連名契約【税込用】必要積算経費一覧表_当該年度!$E$14&lt;&gt;0,連名契約【税込用】必要積算経費一覧表_当該年度!$E$14,"")</f>
        <v>○○○○の研究開発</v>
      </c>
      <c r="F13" s="252" t="str">
        <f>IF(連名契約【税込用】必要積算経費一覧表_当該年度!G14&lt;&gt;0,連名契約【税込用】必要積算経費一覧表_当該年度!G14,"")</f>
        <v/>
      </c>
      <c r="G13" s="252" t="str">
        <f>IF(連名契約【税込用】必要積算経費一覧表_当該年度!I14&lt;&gt;0,連名契約【税込用】必要積算経費一覧表_当該年度!I14,"")</f>
        <v/>
      </c>
      <c r="H13" s="252" t="str">
        <f>IF(連名契約【税込用】必要積算経費一覧表_当該年度!J14&lt;&gt;0,連名契約【税込用】必要積算経費一覧表_当該年度!J14,"")</f>
        <v/>
      </c>
    </row>
    <row r="14" spans="1:13" ht="27" customHeight="1" x14ac:dyDescent="0.15">
      <c r="C14" s="253" t="str">
        <f>連名契約【税込用】必要積算経費一覧表_当該年度!C15</f>
        <v>個別課題名：</v>
      </c>
      <c r="D14" s="253"/>
      <c r="E14" s="257" t="str">
        <f>IF(連名契約【税込用】必要積算経費一覧表_当該年度!$E$15&lt;&gt;0,連名契約【税込用】必要積算経費一覧表_当該年度!$E$15,"")</f>
        <v>課題Ｘ　□□□□の研究開発</v>
      </c>
      <c r="F14" s="257" t="str">
        <f>IF(連名契約【税込用】必要積算経費一覧表_当該年度!G15&lt;&gt;0,連名契約【税込用】必要積算経費一覧表_当該年度!G15,"")</f>
        <v/>
      </c>
      <c r="G14" s="257" t="str">
        <f>IF(連名契約【税込用】必要積算経費一覧表_当該年度!I15&lt;&gt;0,連名契約【税込用】必要積算経費一覧表_当該年度!I15,"")</f>
        <v/>
      </c>
      <c r="H14" s="257" t="str">
        <f>IF(連名契約【税込用】必要積算経費一覧表_当該年度!J15&lt;&gt;0,連名契約【税込用】必要積算経費一覧表_当該年度!J15,"")</f>
        <v/>
      </c>
    </row>
    <row r="15" spans="1:13" ht="27" customHeight="1" x14ac:dyDescent="0.15">
      <c r="C15" s="253" t="str">
        <f>連名契約【税込用】必要積算経費一覧表_当該年度!C16</f>
        <v>副題：</v>
      </c>
      <c r="D15" s="253"/>
      <c r="E15" s="257" t="str">
        <f>IF(連名契約【税込用】必要積算経費一覧表_当該年度!$E$16&lt;&gt;0,連名契約【税込用】必要積算経費一覧表_当該年度!$E$16,"")</f>
        <v>△△△△の研究</v>
      </c>
      <c r="F15" s="257" t="str">
        <f>IF(連名契約【税込用】必要積算経費一覧表_当該年度!G16&lt;&gt;0,連名契約【税込用】必要積算経費一覧表_当該年度!G16,"")</f>
        <v/>
      </c>
      <c r="G15" s="257" t="str">
        <f>IF(連名契約【税込用】必要積算経費一覧表_当該年度!I16&lt;&gt;0,連名契約【税込用】必要積算経費一覧表_当該年度!I16,"")</f>
        <v/>
      </c>
      <c r="H15" s="257" t="str">
        <f>IF(連名契約【税込用】必要積算経費一覧表_当該年度!J16&lt;&gt;0,連名契約【税込用】必要積算経費一覧表_当該年度!J16,"")</f>
        <v/>
      </c>
    </row>
    <row r="16" spans="1:13" ht="20.100000000000001" customHeight="1" x14ac:dyDescent="0.15">
      <c r="C16" s="253" t="str">
        <f>連名契約【税込用】必要積算経費一覧表_当該年度!C17</f>
        <v>管理番号：</v>
      </c>
      <c r="D16" s="254"/>
      <c r="E16" s="263" t="str">
        <f>IF(連名契約【税込用】必要積算経費一覧表_当該年度!$E$17&lt;&gt;0,連名契約【税込用】必要積算経費一覧表_当該年度!$E$17,"")</f>
        <v>999A0101</v>
      </c>
      <c r="F16" s="263"/>
      <c r="G16" s="263"/>
      <c r="H16" s="263"/>
    </row>
    <row r="17" spans="3:23" ht="19.5" customHeight="1" thickBot="1" x14ac:dyDescent="0.2">
      <c r="C17" s="216" t="str">
        <f>連名契約【税込用】必要積算経費一覧表_当該年度!C18</f>
        <v>受託者名称：</v>
      </c>
      <c r="D17" s="216"/>
      <c r="E17" s="258" t="str">
        <f>IF(連名契約【税込用】必要積算経費一覧表_当該年度!$E$18&lt;&gt;0, 連名契約【税込用】必要積算経費一覧表_当該年度!$E$18," ")</f>
        <v>××××株式会社</v>
      </c>
      <c r="F17" s="259"/>
      <c r="G17" s="259"/>
      <c r="H17" s="259"/>
      <c r="K17" s="17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3:23" ht="20.100000000000001" customHeight="1" x14ac:dyDescent="0.15">
      <c r="C18" s="248" t="s">
        <v>58</v>
      </c>
      <c r="D18" s="249"/>
      <c r="E18" s="249"/>
      <c r="F18" s="249"/>
      <c r="G18" s="249"/>
      <c r="H18" s="246" t="s">
        <v>59</v>
      </c>
      <c r="I18" s="242" t="s">
        <v>69</v>
      </c>
      <c r="J18" s="243"/>
      <c r="K18" s="240" t="s">
        <v>60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3:23" ht="20.100000000000001" customHeight="1" thickBot="1" x14ac:dyDescent="0.2">
      <c r="C19" s="11" t="s">
        <v>0</v>
      </c>
      <c r="D19" s="12" t="s">
        <v>1</v>
      </c>
      <c r="E19" s="137" t="s">
        <v>3</v>
      </c>
      <c r="F19" s="139" t="s">
        <v>89</v>
      </c>
      <c r="G19" s="138" t="s">
        <v>90</v>
      </c>
      <c r="H19" s="247"/>
      <c r="I19" s="38" t="s">
        <v>65</v>
      </c>
      <c r="J19" s="39" t="s">
        <v>64</v>
      </c>
      <c r="K19" s="241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3:23" ht="19.5" customHeight="1" x14ac:dyDescent="0.15">
      <c r="C20" s="261" t="str">
        <f>連名契約【税込用】必要積算経費一覧表_当該年度!C24</f>
        <v>Ⅱ　人件費・謝金</v>
      </c>
      <c r="D20" s="262"/>
      <c r="E20" s="250" t="s">
        <v>100</v>
      </c>
      <c r="F20" s="250"/>
      <c r="G20" s="251"/>
      <c r="H20" s="27">
        <f>$H21+$H42</f>
        <v>0</v>
      </c>
      <c r="I20" s="32">
        <f>$I21+$I42</f>
        <v>0</v>
      </c>
      <c r="J20" s="25">
        <f>$J21+$J42</f>
        <v>0</v>
      </c>
      <c r="K20" s="31">
        <f>$H20+$I20</f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3:23" ht="20.100000000000001" customHeight="1" thickBot="1" x14ac:dyDescent="0.2">
      <c r="C21" s="13"/>
      <c r="D21" s="244" t="str">
        <f>連名契約【税込用】必要積算経費一覧表_当該年度!D25</f>
        <v>１　人件費</v>
      </c>
      <c r="E21" s="245"/>
      <c r="F21" s="245"/>
      <c r="G21" s="245"/>
      <c r="H21" s="29">
        <f>SUM($H22:$H41)</f>
        <v>0</v>
      </c>
      <c r="I21" s="33">
        <f>SUM($I22:$I41)</f>
        <v>0</v>
      </c>
      <c r="J21" s="61">
        <f>IFERROR(ROUNDDOWN($I21*VALUE(連名契約【税込用】必要積算経費一覧表_当該年度!$G$45),0),0)</f>
        <v>0</v>
      </c>
      <c r="K21" s="35">
        <f>$H21+$I21</f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3:23" ht="20.100000000000001" customHeight="1" x14ac:dyDescent="0.15">
      <c r="C22" s="13"/>
      <c r="D22" s="66" t="s">
        <v>26</v>
      </c>
      <c r="E22" s="117"/>
      <c r="F22" s="105"/>
      <c r="G22" s="106"/>
      <c r="H22" s="53"/>
      <c r="I22" s="71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3:23" ht="20.100000000000001" customHeight="1" x14ac:dyDescent="0.15">
      <c r="C23" s="13"/>
      <c r="D23" s="69" t="s">
        <v>27</v>
      </c>
      <c r="E23" s="118"/>
      <c r="F23" s="107"/>
      <c r="G23" s="108"/>
      <c r="H23" s="54"/>
      <c r="I23" s="71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3:23" ht="20.100000000000001" customHeight="1" x14ac:dyDescent="0.15">
      <c r="C24" s="13"/>
      <c r="D24" s="69" t="s">
        <v>28</v>
      </c>
      <c r="E24" s="118"/>
      <c r="F24" s="107"/>
      <c r="G24" s="108"/>
      <c r="H24" s="54"/>
      <c r="I24" s="71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3:23" ht="20.100000000000001" customHeight="1" x14ac:dyDescent="0.15">
      <c r="C25" s="13"/>
      <c r="D25" s="69" t="s">
        <v>29</v>
      </c>
      <c r="E25" s="118"/>
      <c r="F25" s="107"/>
      <c r="G25" s="108"/>
      <c r="H25" s="54"/>
      <c r="I25" s="71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3:23" ht="20.100000000000001" customHeight="1" x14ac:dyDescent="0.15">
      <c r="C26" s="13"/>
      <c r="D26" s="69" t="s">
        <v>30</v>
      </c>
      <c r="E26" s="118"/>
      <c r="F26" s="107"/>
      <c r="G26" s="108"/>
      <c r="H26" s="54"/>
      <c r="I26" s="71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3:23" ht="20.100000000000001" customHeight="1" x14ac:dyDescent="0.15">
      <c r="C27" s="13"/>
      <c r="D27" s="69" t="s">
        <v>31</v>
      </c>
      <c r="E27" s="118"/>
      <c r="F27" s="107"/>
      <c r="G27" s="108"/>
      <c r="H27" s="54"/>
      <c r="I27" s="71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3:23" ht="20.100000000000001" customHeight="1" x14ac:dyDescent="0.15">
      <c r="C28" s="13"/>
      <c r="D28" s="69" t="s">
        <v>32</v>
      </c>
      <c r="E28" s="118"/>
      <c r="F28" s="107"/>
      <c r="G28" s="108"/>
      <c r="H28" s="54"/>
      <c r="I28" s="71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3:23" ht="20.100000000000001" customHeight="1" x14ac:dyDescent="0.15">
      <c r="C29" s="13"/>
      <c r="D29" s="69" t="s">
        <v>33</v>
      </c>
      <c r="E29" s="118"/>
      <c r="F29" s="107"/>
      <c r="G29" s="108"/>
      <c r="H29" s="54"/>
      <c r="I29" s="71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3:23" ht="20.100000000000001" customHeight="1" x14ac:dyDescent="0.15">
      <c r="C30" s="13"/>
      <c r="D30" s="69" t="s">
        <v>34</v>
      </c>
      <c r="E30" s="118"/>
      <c r="F30" s="107"/>
      <c r="G30" s="108"/>
      <c r="H30" s="54"/>
      <c r="I30" s="71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3:23" ht="20.100000000000001" customHeight="1" x14ac:dyDescent="0.15">
      <c r="C31" s="13"/>
      <c r="D31" s="69" t="s">
        <v>35</v>
      </c>
      <c r="E31" s="118"/>
      <c r="F31" s="107"/>
      <c r="G31" s="108"/>
      <c r="H31" s="54"/>
      <c r="I31" s="71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3:23" ht="20.100000000000001" customHeight="1" x14ac:dyDescent="0.15">
      <c r="C32" s="13"/>
      <c r="D32" s="69" t="s">
        <v>36</v>
      </c>
      <c r="E32" s="118"/>
      <c r="F32" s="107"/>
      <c r="G32" s="108"/>
      <c r="H32" s="54"/>
      <c r="I32" s="71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3:23" ht="20.100000000000001" customHeight="1" x14ac:dyDescent="0.15">
      <c r="C33" s="13"/>
      <c r="D33" s="69" t="s">
        <v>37</v>
      </c>
      <c r="E33" s="118"/>
      <c r="F33" s="107"/>
      <c r="G33" s="108"/>
      <c r="H33" s="54"/>
      <c r="I33" s="71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3:23" ht="20.100000000000001" customHeight="1" x14ac:dyDescent="0.15">
      <c r="C34" s="13"/>
      <c r="D34" s="69" t="s">
        <v>38</v>
      </c>
      <c r="E34" s="118"/>
      <c r="F34" s="107"/>
      <c r="G34" s="108"/>
      <c r="H34" s="54"/>
      <c r="I34" s="71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3:23" ht="20.100000000000001" customHeight="1" x14ac:dyDescent="0.15">
      <c r="C35" s="13"/>
      <c r="D35" s="69" t="s">
        <v>39</v>
      </c>
      <c r="E35" s="118"/>
      <c r="F35" s="107"/>
      <c r="G35" s="108"/>
      <c r="H35" s="54"/>
      <c r="I35" s="71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3:23" ht="20.100000000000001" customHeight="1" x14ac:dyDescent="0.15">
      <c r="C36" s="13"/>
      <c r="D36" s="69" t="s">
        <v>40</v>
      </c>
      <c r="E36" s="118"/>
      <c r="F36" s="107"/>
      <c r="G36" s="108"/>
      <c r="H36" s="54"/>
      <c r="I36" s="71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3:23" ht="20.100000000000001" customHeight="1" x14ac:dyDescent="0.15">
      <c r="C37" s="13"/>
      <c r="D37" s="69" t="s">
        <v>41</v>
      </c>
      <c r="E37" s="118"/>
      <c r="F37" s="107"/>
      <c r="G37" s="108"/>
      <c r="H37" s="54"/>
      <c r="I37" s="71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3:23" ht="20.100000000000001" customHeight="1" x14ac:dyDescent="0.15">
      <c r="C38" s="13"/>
      <c r="D38" s="69" t="s">
        <v>42</v>
      </c>
      <c r="E38" s="118"/>
      <c r="F38" s="107"/>
      <c r="G38" s="108"/>
      <c r="H38" s="54"/>
      <c r="I38" s="71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3:23" ht="20.100000000000001" customHeight="1" x14ac:dyDescent="0.15">
      <c r="C39" s="13"/>
      <c r="D39" s="69" t="s">
        <v>43</v>
      </c>
      <c r="E39" s="118"/>
      <c r="F39" s="107"/>
      <c r="G39" s="108"/>
      <c r="H39" s="54"/>
      <c r="I39" s="71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3:23" ht="20.100000000000001" customHeight="1" x14ac:dyDescent="0.15">
      <c r="C40" s="13"/>
      <c r="D40" s="69" t="s">
        <v>44</v>
      </c>
      <c r="E40" s="118"/>
      <c r="F40" s="118"/>
      <c r="G40" s="134"/>
      <c r="H40" s="54"/>
      <c r="I40" s="71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3:23" ht="20.100000000000001" customHeight="1" thickBot="1" x14ac:dyDescent="0.2">
      <c r="C41" s="14"/>
      <c r="D41" s="72" t="s">
        <v>45</v>
      </c>
      <c r="E41" s="124"/>
      <c r="F41" s="124"/>
      <c r="G41" s="125"/>
      <c r="H41" s="55"/>
      <c r="I41" s="74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3:23" ht="20.100000000000001" customHeight="1" thickBot="1" x14ac:dyDescent="0.2">
      <c r="C42" s="13"/>
      <c r="D42" s="244" t="str">
        <f>連名契約【税込用】必要積算経費一覧表_当該年度!D26</f>
        <v>２　謝金</v>
      </c>
      <c r="E42" s="245"/>
      <c r="F42" s="245"/>
      <c r="G42" s="245"/>
      <c r="H42" s="29">
        <f>SUM($H43:$H52)</f>
        <v>0</v>
      </c>
      <c r="I42" s="33">
        <f>SUM($I43:$I52)</f>
        <v>0</v>
      </c>
      <c r="J42" s="30">
        <f>IFERROR(ROUNDDOWN($I42*VALUE(連名契約【税込用】必要積算経費一覧表_当該年度!$G$45),0),0)</f>
        <v>0</v>
      </c>
      <c r="K42" s="36">
        <f>$H42+$I42</f>
        <v>0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3:23" ht="20.100000000000001" customHeight="1" x14ac:dyDescent="0.15">
      <c r="C43" s="13"/>
      <c r="D43" s="78" t="s">
        <v>26</v>
      </c>
      <c r="E43" s="117"/>
      <c r="F43" s="117"/>
      <c r="G43" s="126"/>
      <c r="H43" s="67"/>
      <c r="I43" s="71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3:23" ht="20.100000000000001" customHeight="1" x14ac:dyDescent="0.15">
      <c r="C44" s="13"/>
      <c r="D44" s="69" t="s">
        <v>27</v>
      </c>
      <c r="E44" s="107"/>
      <c r="F44" s="118"/>
      <c r="G44" s="109"/>
      <c r="H44" s="70"/>
      <c r="I44" s="71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3:23" ht="20.100000000000001" customHeight="1" x14ac:dyDescent="0.15">
      <c r="C45" s="13"/>
      <c r="D45" s="69" t="s">
        <v>28</v>
      </c>
      <c r="E45" s="118"/>
      <c r="F45" s="118"/>
      <c r="G45" s="109"/>
      <c r="H45" s="70"/>
      <c r="I45" s="71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3:23" ht="20.100000000000001" customHeight="1" x14ac:dyDescent="0.15">
      <c r="C46" s="13"/>
      <c r="D46" s="69" t="s">
        <v>29</v>
      </c>
      <c r="E46" s="118"/>
      <c r="F46" s="118"/>
      <c r="G46" s="127"/>
      <c r="H46" s="70"/>
      <c r="I46" s="71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3:23" ht="20.100000000000001" customHeight="1" x14ac:dyDescent="0.15">
      <c r="C47" s="13"/>
      <c r="D47" s="69" t="s">
        <v>30</v>
      </c>
      <c r="E47" s="118"/>
      <c r="F47" s="118"/>
      <c r="G47" s="127"/>
      <c r="H47" s="70"/>
      <c r="I47" s="71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3:23" ht="20.100000000000001" customHeight="1" x14ac:dyDescent="0.15">
      <c r="C48" s="13"/>
      <c r="D48" s="69" t="s">
        <v>31</v>
      </c>
      <c r="E48" s="118"/>
      <c r="F48" s="118"/>
      <c r="G48" s="127"/>
      <c r="H48" s="70"/>
      <c r="I48" s="71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3:23" ht="20.100000000000001" customHeight="1" x14ac:dyDescent="0.15">
      <c r="C49" s="13"/>
      <c r="D49" s="69" t="s">
        <v>32</v>
      </c>
      <c r="E49" s="118"/>
      <c r="F49" s="118"/>
      <c r="G49" s="127"/>
      <c r="H49" s="70"/>
      <c r="I49" s="71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3:23" ht="20.100000000000001" customHeight="1" x14ac:dyDescent="0.15">
      <c r="C50" s="13"/>
      <c r="D50" s="69" t="s">
        <v>33</v>
      </c>
      <c r="E50" s="118"/>
      <c r="F50" s="118"/>
      <c r="G50" s="127"/>
      <c r="H50" s="70"/>
      <c r="I50" s="71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3:23" ht="20.100000000000001" customHeight="1" x14ac:dyDescent="0.15">
      <c r="C51" s="13"/>
      <c r="D51" s="69" t="s">
        <v>34</v>
      </c>
      <c r="E51" s="118"/>
      <c r="F51" s="118"/>
      <c r="G51" s="127"/>
      <c r="H51" s="70"/>
      <c r="I51" s="71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3:23" ht="20.100000000000001" customHeight="1" thickBot="1" x14ac:dyDescent="0.2">
      <c r="C52" s="18"/>
      <c r="D52" s="75" t="s">
        <v>35</v>
      </c>
      <c r="E52" s="132"/>
      <c r="F52" s="132"/>
      <c r="G52" s="133"/>
      <c r="H52" s="76"/>
      <c r="I52" s="77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3:23" ht="20.100000000000001" customHeight="1" x14ac:dyDescent="0.15">
      <c r="D53" s="16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3:23" ht="20.100000000000001" customHeight="1" x14ac:dyDescent="0.15">
      <c r="D54" s="16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3:23" ht="20.100000000000001" customHeight="1" x14ac:dyDescent="0.15"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</sheetData>
  <sheetProtection algorithmName="SHA-512" hashValue="Vk1VMdTyV/yXY3WtlBVtGdmTnfJedWNPzvprEikmubcfGruMCh9UA16rpG4P5k3IF+KzHJccaaOJraa0eitZ+A==" saltValue="GX11iQFO5bAWU1+u/OHawQ==" spinCount="100000" sheet="1" formatCells="0" formatRows="0" insertRows="0"/>
  <protectedRanges>
    <protectedRange sqref="D22:G41 I22:I41 D43:I52" name="範囲1_1"/>
  </protectedRanges>
  <mergeCells count="19">
    <mergeCell ref="C17:D17"/>
    <mergeCell ref="C14:D14"/>
    <mergeCell ref="C11:H11"/>
    <mergeCell ref="C16:D16"/>
    <mergeCell ref="C13:D13"/>
    <mergeCell ref="E13:H13"/>
    <mergeCell ref="E14:H14"/>
    <mergeCell ref="C15:D15"/>
    <mergeCell ref="E15:H15"/>
    <mergeCell ref="E17:H17"/>
    <mergeCell ref="E16:H16"/>
    <mergeCell ref="K18:K19"/>
    <mergeCell ref="I18:J18"/>
    <mergeCell ref="D42:G42"/>
    <mergeCell ref="D21:G21"/>
    <mergeCell ref="H18:H19"/>
    <mergeCell ref="C18:G18"/>
    <mergeCell ref="C20:D20"/>
    <mergeCell ref="E20:G20"/>
  </mergeCells>
  <phoneticPr fontId="5"/>
  <dataValidations count="1">
    <dataValidation type="whole" operator="greaterThanOrEqual" allowBlank="1" showInputMessage="1" showErrorMessage="1" error="整数を入力してください。" sqref="I22:I41 H43:I52">
      <formula1>0</formula1>
    </dataValidation>
  </dataValidations>
  <pageMargins left="0.98425196850393704" right="0.39370078740157483" top="1.1811023622047245" bottom="0.39370078740157483" header="0.51181102362204722" footer="0.11811023622047245"/>
  <pageSetup paperSize="9" scale="58" fitToHeight="0" orientation="portrait" horizontalDpi="400" verticalDpi="400" r:id="rId1"/>
  <headerFooter alignWithMargins="0">
    <oddHeader>&amp;L(30-2)
様式１－１－1別紙１&amp;R年度別実施計画書別紙１</oddHeader>
    <oddFooter>&amp;C&amp;P／&amp;N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zoomScaleNormal="100" zoomScaleSheetLayoutView="70" workbookViewId="0">
      <pane xSplit="2" ySplit="8" topLeftCell="C9" activePane="bottomRight" state="frozen"/>
      <selection activeCell="I46" sqref="I46"/>
      <selection pane="topRight" activeCell="I46" sqref="I46"/>
      <selection pane="bottomLeft" activeCell="I46" sqref="I46"/>
      <selection pane="bottomRight"/>
    </sheetView>
  </sheetViews>
  <sheetFormatPr defaultColWidth="10.625" defaultRowHeight="20.100000000000001" customHeight="1" x14ac:dyDescent="0.15"/>
  <cols>
    <col min="1" max="1" width="9" style="9" customWidth="1"/>
    <col min="2" max="2" width="4.5" style="9" customWidth="1"/>
    <col min="3" max="3" width="11.625" style="9" customWidth="1"/>
    <col min="4" max="4" width="7" style="9" customWidth="1"/>
    <col min="5" max="5" width="50.625" style="9" customWidth="1"/>
    <col min="6" max="6" width="8.625" style="9" customWidth="1"/>
    <col min="7" max="7" width="27.875" style="9" customWidth="1"/>
    <col min="8" max="8" width="10.625" style="9" customWidth="1"/>
    <col min="9" max="10" width="10.625" style="9"/>
    <col min="11" max="11" width="15.5" style="9" customWidth="1"/>
    <col min="12" max="12" width="5.625" style="9" customWidth="1"/>
    <col min="13" max="16384" width="10.625" style="9"/>
  </cols>
  <sheetData>
    <row r="1" spans="1:13" ht="20.100000000000001" customHeight="1" x14ac:dyDescent="0.15">
      <c r="A1" s="1" t="str">
        <f>連名契約【税込用】必要積算経費一覧表_当該年度!A1</f>
        <v>様式１-１-１(税込)（30-2）</v>
      </c>
      <c r="M1" s="115"/>
    </row>
    <row r="2" spans="1:13" ht="20.100000000000001" customHeight="1" x14ac:dyDescent="0.15">
      <c r="A2" s="1"/>
      <c r="C2" s="116" t="str">
        <f>明細Ⅰ【物品費】!C2</f>
        <v>［記入要領］</v>
      </c>
    </row>
    <row r="3" spans="1:13" ht="12" x14ac:dyDescent="0.15">
      <c r="C3" s="89" t="str">
        <f>明細Ⅰ【物品費】!C3</f>
        <v>１．水色地/黄色地のセル</v>
      </c>
    </row>
    <row r="4" spans="1:13" ht="12" x14ac:dyDescent="0.15">
      <c r="C4" s="116" t="str">
        <f>明細Ⅰ【物品費】!C4</f>
        <v>　　・水色地のセルのみ必要事項を記入してください。</v>
      </c>
    </row>
    <row r="5" spans="1:13" ht="12" x14ac:dyDescent="0.15">
      <c r="C5" s="135" t="str">
        <f>明細Ⅰ【物品費】!C5</f>
        <v>　　・文字入力が不要なセルは空欄にしておいてください。</v>
      </c>
    </row>
    <row r="6" spans="1:13" ht="12" x14ac:dyDescent="0.15">
      <c r="C6" s="116" t="str">
        <f>明細Ⅰ【物品費】!C6</f>
        <v>　　・変更時は、前回までの変更箇所を黒字、今回の変更箇所を赤字にしてください。</v>
      </c>
    </row>
    <row r="7" spans="1:13" ht="12" x14ac:dyDescent="0.15">
      <c r="C7" s="89" t="str">
        <f>明細Ⅰ【物品費】!C7</f>
        <v>２．行の追加・削除と行の高さ調整</v>
      </c>
    </row>
    <row r="8" spans="1:13" ht="12" customHeight="1" x14ac:dyDescent="0.15">
      <c r="C8" s="116" t="str">
        <f>明細Ⅰ【物品費】!C8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13" ht="20.100000000000001" customHeight="1" x14ac:dyDescent="0.15">
      <c r="C9" s="10"/>
    </row>
    <row r="10" spans="1:13" ht="20.100000000000001" customHeight="1" x14ac:dyDescent="0.15">
      <c r="C10" s="10"/>
    </row>
    <row r="11" spans="1:13" ht="20.100000000000001" customHeight="1" x14ac:dyDescent="0.15">
      <c r="C11" s="255" t="s">
        <v>22</v>
      </c>
      <c r="D11" s="256"/>
      <c r="E11" s="256"/>
      <c r="F11" s="256"/>
      <c r="G11" s="256"/>
      <c r="H11" s="256"/>
    </row>
    <row r="12" spans="1:13" ht="20.100000000000001" customHeight="1" x14ac:dyDescent="0.15">
      <c r="C12" s="84"/>
      <c r="D12" s="85"/>
      <c r="E12" s="85"/>
      <c r="F12" s="85"/>
      <c r="G12" s="85"/>
      <c r="H12" s="85"/>
    </row>
    <row r="13" spans="1:13" ht="39.950000000000003" customHeight="1" x14ac:dyDescent="0.15">
      <c r="C13" s="253" t="str">
        <f>連名契約【税込用】必要積算経費一覧表_当該年度!C14</f>
        <v>課題名：</v>
      </c>
      <c r="D13" s="254"/>
      <c r="E13" s="252" t="str">
        <f>IF(連名契約【税込用】必要積算経費一覧表_当該年度!$E$14&lt;&gt;0,連名契約【税込用】必要積算経費一覧表_当該年度!$E$14,"")</f>
        <v>○○○○の研究開発</v>
      </c>
      <c r="F13" s="252" t="str">
        <f>IF(連名契約【税込用】必要積算経費一覧表_当該年度!G14&lt;&gt;0,連名契約【税込用】必要積算経費一覧表_当該年度!G14,"")</f>
        <v/>
      </c>
      <c r="G13" s="252" t="str">
        <f>IF(連名契約【税込用】必要積算経費一覧表_当該年度!I14&lt;&gt;0,連名契約【税込用】必要積算経費一覧表_当該年度!I14,"")</f>
        <v/>
      </c>
      <c r="H13" s="252" t="str">
        <f>IF(連名契約【税込用】必要積算経費一覧表_当該年度!J14&lt;&gt;0,連名契約【税込用】必要積算経費一覧表_当該年度!J14,"")</f>
        <v/>
      </c>
    </row>
    <row r="14" spans="1:13" ht="27" customHeight="1" x14ac:dyDescent="0.15">
      <c r="C14" s="253" t="str">
        <f>連名契約【税込用】必要積算経費一覧表_当該年度!C15</f>
        <v>個別課題名：</v>
      </c>
      <c r="D14" s="253"/>
      <c r="E14" s="257" t="str">
        <f>IF(連名契約【税込用】必要積算経費一覧表_当該年度!$E$15&lt;&gt;0,連名契約【税込用】必要積算経費一覧表_当該年度!$E$15,"")</f>
        <v>課題Ｘ　□□□□の研究開発</v>
      </c>
      <c r="F14" s="257" t="str">
        <f>IF(連名契約【税込用】必要積算経費一覧表_当該年度!G15&lt;&gt;0,連名契約【税込用】必要積算経費一覧表_当該年度!G15,"")</f>
        <v/>
      </c>
      <c r="G14" s="257" t="str">
        <f>IF(連名契約【税込用】必要積算経費一覧表_当該年度!I15&lt;&gt;0,連名契約【税込用】必要積算経費一覧表_当該年度!I15,"")</f>
        <v/>
      </c>
      <c r="H14" s="257" t="str">
        <f>IF(連名契約【税込用】必要積算経費一覧表_当該年度!J15&lt;&gt;0,連名契約【税込用】必要積算経費一覧表_当該年度!J15,"")</f>
        <v/>
      </c>
    </row>
    <row r="15" spans="1:13" ht="27" customHeight="1" x14ac:dyDescent="0.15">
      <c r="C15" s="253" t="str">
        <f>連名契約【税込用】必要積算経費一覧表_当該年度!C16</f>
        <v>副題：</v>
      </c>
      <c r="D15" s="253"/>
      <c r="E15" s="257" t="str">
        <f>IF(連名契約【税込用】必要積算経費一覧表_当該年度!$E$16&lt;&gt;0,連名契約【税込用】必要積算経費一覧表_当該年度!$E$16,"")</f>
        <v>△△△△の研究</v>
      </c>
      <c r="F15" s="257" t="str">
        <f>IF(連名契約【税込用】必要積算経費一覧表_当該年度!G16&lt;&gt;0,連名契約【税込用】必要積算経費一覧表_当該年度!G16,"")</f>
        <v/>
      </c>
      <c r="G15" s="257" t="str">
        <f>IF(連名契約【税込用】必要積算経費一覧表_当該年度!I16&lt;&gt;0,連名契約【税込用】必要積算経費一覧表_当該年度!I16,"")</f>
        <v/>
      </c>
      <c r="H15" s="257" t="str">
        <f>IF(連名契約【税込用】必要積算経費一覧表_当該年度!J16&lt;&gt;0,連名契約【税込用】必要積算経費一覧表_当該年度!J16,"")</f>
        <v/>
      </c>
    </row>
    <row r="16" spans="1:13" ht="20.100000000000001" customHeight="1" x14ac:dyDescent="0.15">
      <c r="C16" s="253" t="str">
        <f>連名契約【税込用】必要積算経費一覧表_当該年度!C17</f>
        <v>管理番号：</v>
      </c>
      <c r="D16" s="254"/>
      <c r="E16" s="263" t="str">
        <f>IF(連名契約【税込用】必要積算経費一覧表_当該年度!$E$17&lt;&gt;0,連名契約【税込用】必要積算経費一覧表_当該年度!$E$17,"")</f>
        <v>999A0101</v>
      </c>
      <c r="F16" s="263"/>
      <c r="G16" s="263"/>
      <c r="H16" s="263"/>
    </row>
    <row r="17" spans="3:23" ht="19.5" customHeight="1" thickBot="1" x14ac:dyDescent="0.2">
      <c r="C17" s="216" t="str">
        <f>連名契約【税込用】必要積算経費一覧表_当該年度!C18</f>
        <v>受託者名称：</v>
      </c>
      <c r="D17" s="216"/>
      <c r="E17" s="258" t="str">
        <f>IF(連名契約【税込用】必要積算経費一覧表_当該年度!$E$18&lt;&gt;0, 連名契約【税込用】必要積算経費一覧表_当該年度!$E$18," ")</f>
        <v>××××株式会社</v>
      </c>
      <c r="F17" s="259"/>
      <c r="G17" s="259"/>
      <c r="H17" s="259"/>
      <c r="K17" s="17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3:23" ht="20.100000000000001" customHeight="1" x14ac:dyDescent="0.15">
      <c r="C18" s="248" t="s">
        <v>58</v>
      </c>
      <c r="D18" s="249"/>
      <c r="E18" s="249"/>
      <c r="F18" s="249"/>
      <c r="G18" s="249"/>
      <c r="H18" s="246" t="s">
        <v>59</v>
      </c>
      <c r="I18" s="242" t="s">
        <v>69</v>
      </c>
      <c r="J18" s="243"/>
      <c r="K18" s="240" t="s">
        <v>60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3:23" ht="20.100000000000001" customHeight="1" thickBot="1" x14ac:dyDescent="0.2">
      <c r="C19" s="11" t="s">
        <v>0</v>
      </c>
      <c r="D19" s="12" t="s">
        <v>1</v>
      </c>
      <c r="E19" s="102" t="s">
        <v>3</v>
      </c>
      <c r="F19" s="104" t="s">
        <v>89</v>
      </c>
      <c r="G19" s="103" t="s">
        <v>90</v>
      </c>
      <c r="H19" s="247"/>
      <c r="I19" s="38" t="s">
        <v>65</v>
      </c>
      <c r="J19" s="39" t="s">
        <v>64</v>
      </c>
      <c r="K19" s="241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3:23" ht="19.5" customHeight="1" x14ac:dyDescent="0.15">
      <c r="C20" s="163" t="str">
        <f>連名契約【税込用】必要積算経費一覧表_当該年度!C27</f>
        <v>Ⅲ　旅費</v>
      </c>
      <c r="D20" s="250" t="s">
        <v>101</v>
      </c>
      <c r="E20" s="250"/>
      <c r="F20" s="250"/>
      <c r="G20" s="251"/>
      <c r="H20" s="27">
        <f>$H21</f>
        <v>0</v>
      </c>
      <c r="I20" s="32">
        <f>$I21</f>
        <v>0</v>
      </c>
      <c r="J20" s="25">
        <f>$J21</f>
        <v>0</v>
      </c>
      <c r="K20" s="31">
        <f>$H20+$I20</f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3:23" ht="20.100000000000001" customHeight="1" thickBot="1" x14ac:dyDescent="0.2">
      <c r="C21" s="13"/>
      <c r="D21" s="244" t="str">
        <f>連名契約【税込用】必要積算経費一覧表_当該年度!D28</f>
        <v>１　旅費</v>
      </c>
      <c r="E21" s="245"/>
      <c r="F21" s="245"/>
      <c r="G21" s="245"/>
      <c r="H21" s="29">
        <f>SUM($H22:$H51)</f>
        <v>0</v>
      </c>
      <c r="I21" s="33">
        <f>SUM($I22:$I51)</f>
        <v>0</v>
      </c>
      <c r="J21" s="62">
        <f>IFERROR(ROUNDDOWN($I21*VALUE(連名契約【税込用】必要積算経費一覧表_当該年度!$G$45),0),0)</f>
        <v>0</v>
      </c>
      <c r="K21" s="35">
        <f>$H21+$I21</f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3:23" ht="20.100000000000001" customHeight="1" x14ac:dyDescent="0.15">
      <c r="C22" s="13"/>
      <c r="D22" s="66" t="s">
        <v>26</v>
      </c>
      <c r="E22" s="117"/>
      <c r="F22" s="105"/>
      <c r="G22" s="106"/>
      <c r="H22" s="67"/>
      <c r="I22" s="71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3:23" ht="20.100000000000001" customHeight="1" x14ac:dyDescent="0.15">
      <c r="C23" s="13"/>
      <c r="D23" s="69" t="s">
        <v>27</v>
      </c>
      <c r="E23" s="107"/>
      <c r="F23" s="107"/>
      <c r="G23" s="108"/>
      <c r="H23" s="70"/>
      <c r="I23" s="71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3:23" ht="20.100000000000001" customHeight="1" x14ac:dyDescent="0.15">
      <c r="C24" s="13"/>
      <c r="D24" s="69" t="s">
        <v>28</v>
      </c>
      <c r="E24" s="107"/>
      <c r="F24" s="107"/>
      <c r="G24" s="108"/>
      <c r="H24" s="70"/>
      <c r="I24" s="71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3:23" ht="20.100000000000001" customHeight="1" x14ac:dyDescent="0.15">
      <c r="C25" s="13"/>
      <c r="D25" s="69" t="s">
        <v>29</v>
      </c>
      <c r="E25" s="107"/>
      <c r="F25" s="107"/>
      <c r="G25" s="108"/>
      <c r="H25" s="70"/>
      <c r="I25" s="71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3:23" ht="20.100000000000001" customHeight="1" x14ac:dyDescent="0.15">
      <c r="C26" s="13"/>
      <c r="D26" s="69" t="s">
        <v>30</v>
      </c>
      <c r="E26" s="107"/>
      <c r="F26" s="107"/>
      <c r="G26" s="108"/>
      <c r="H26" s="70"/>
      <c r="I26" s="71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3:23" ht="20.100000000000001" customHeight="1" x14ac:dyDescent="0.15">
      <c r="C27" s="13"/>
      <c r="D27" s="69" t="s">
        <v>31</v>
      </c>
      <c r="E27" s="107"/>
      <c r="F27" s="107"/>
      <c r="G27" s="108"/>
      <c r="H27" s="70"/>
      <c r="I27" s="71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3:23" ht="20.100000000000001" customHeight="1" x14ac:dyDescent="0.15">
      <c r="C28" s="13"/>
      <c r="D28" s="69" t="s">
        <v>32</v>
      </c>
      <c r="E28" s="107"/>
      <c r="F28" s="107"/>
      <c r="G28" s="108"/>
      <c r="H28" s="70"/>
      <c r="I28" s="71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3:23" ht="20.100000000000001" customHeight="1" x14ac:dyDescent="0.15">
      <c r="C29" s="13"/>
      <c r="D29" s="69" t="s">
        <v>33</v>
      </c>
      <c r="E29" s="107"/>
      <c r="F29" s="107"/>
      <c r="G29" s="108"/>
      <c r="H29" s="70"/>
      <c r="I29" s="71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3:23" ht="20.100000000000001" customHeight="1" x14ac:dyDescent="0.15">
      <c r="C30" s="13"/>
      <c r="D30" s="69" t="s">
        <v>34</v>
      </c>
      <c r="E30" s="107"/>
      <c r="F30" s="107"/>
      <c r="G30" s="108"/>
      <c r="H30" s="70"/>
      <c r="I30" s="71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3:23" ht="20.100000000000001" customHeight="1" x14ac:dyDescent="0.15">
      <c r="C31" s="13"/>
      <c r="D31" s="69" t="s">
        <v>35</v>
      </c>
      <c r="E31" s="107"/>
      <c r="F31" s="107"/>
      <c r="G31" s="108"/>
      <c r="H31" s="70"/>
      <c r="I31" s="71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3:23" ht="20.100000000000001" customHeight="1" x14ac:dyDescent="0.15">
      <c r="C32" s="13"/>
      <c r="D32" s="69" t="s">
        <v>36</v>
      </c>
      <c r="E32" s="107"/>
      <c r="F32" s="107"/>
      <c r="G32" s="108"/>
      <c r="H32" s="70"/>
      <c r="I32" s="71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3:23" ht="20.100000000000001" customHeight="1" x14ac:dyDescent="0.15">
      <c r="C33" s="13"/>
      <c r="D33" s="69" t="s">
        <v>37</v>
      </c>
      <c r="E33" s="107"/>
      <c r="F33" s="107"/>
      <c r="G33" s="108"/>
      <c r="H33" s="70"/>
      <c r="I33" s="71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3:23" ht="20.100000000000001" customHeight="1" x14ac:dyDescent="0.15">
      <c r="C34" s="13"/>
      <c r="D34" s="69" t="s">
        <v>38</v>
      </c>
      <c r="E34" s="107"/>
      <c r="F34" s="107"/>
      <c r="G34" s="108"/>
      <c r="H34" s="70"/>
      <c r="I34" s="71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3:23" ht="20.100000000000001" customHeight="1" x14ac:dyDescent="0.15">
      <c r="C35" s="13"/>
      <c r="D35" s="69" t="s">
        <v>39</v>
      </c>
      <c r="E35" s="107"/>
      <c r="F35" s="107"/>
      <c r="G35" s="108"/>
      <c r="H35" s="70"/>
      <c r="I35" s="71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3:23" ht="20.100000000000001" customHeight="1" x14ac:dyDescent="0.15">
      <c r="C36" s="13"/>
      <c r="D36" s="69" t="s">
        <v>40</v>
      </c>
      <c r="E36" s="107"/>
      <c r="F36" s="107"/>
      <c r="G36" s="108"/>
      <c r="H36" s="70"/>
      <c r="I36" s="71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3:23" ht="20.100000000000001" customHeight="1" x14ac:dyDescent="0.15">
      <c r="C37" s="13"/>
      <c r="D37" s="69" t="s">
        <v>41</v>
      </c>
      <c r="E37" s="107"/>
      <c r="F37" s="107"/>
      <c r="G37" s="108"/>
      <c r="H37" s="70"/>
      <c r="I37" s="71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3:23" ht="20.100000000000001" customHeight="1" x14ac:dyDescent="0.15">
      <c r="C38" s="13"/>
      <c r="D38" s="69" t="s">
        <v>42</v>
      </c>
      <c r="E38" s="107"/>
      <c r="F38" s="107"/>
      <c r="G38" s="108"/>
      <c r="H38" s="70"/>
      <c r="I38" s="71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3:23" ht="20.100000000000001" customHeight="1" x14ac:dyDescent="0.15">
      <c r="C39" s="13"/>
      <c r="D39" s="69" t="s">
        <v>43</v>
      </c>
      <c r="E39" s="107"/>
      <c r="F39" s="107"/>
      <c r="G39" s="108"/>
      <c r="H39" s="70"/>
      <c r="I39" s="71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3:23" ht="20.100000000000001" customHeight="1" x14ac:dyDescent="0.15">
      <c r="C40" s="13"/>
      <c r="D40" s="69" t="s">
        <v>44</v>
      </c>
      <c r="E40" s="107"/>
      <c r="F40" s="118"/>
      <c r="G40" s="108"/>
      <c r="H40" s="70"/>
      <c r="I40" s="71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3:23" ht="20.100000000000001" customHeight="1" x14ac:dyDescent="0.15">
      <c r="C41" s="13"/>
      <c r="D41" s="79" t="s">
        <v>45</v>
      </c>
      <c r="E41" s="119"/>
      <c r="F41" s="120"/>
      <c r="G41" s="121"/>
      <c r="H41" s="73"/>
      <c r="I41" s="71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3:23" ht="20.100000000000001" customHeight="1" x14ac:dyDescent="0.15">
      <c r="C42" s="13"/>
      <c r="D42" s="79" t="s">
        <v>47</v>
      </c>
      <c r="E42" s="119"/>
      <c r="F42" s="120"/>
      <c r="G42" s="131"/>
      <c r="H42" s="73"/>
      <c r="I42" s="71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3:23" ht="20.100000000000001" customHeight="1" x14ac:dyDescent="0.15">
      <c r="C43" s="13"/>
      <c r="D43" s="79" t="s">
        <v>48</v>
      </c>
      <c r="E43" s="119"/>
      <c r="F43" s="120"/>
      <c r="G43" s="131"/>
      <c r="H43" s="73"/>
      <c r="I43" s="71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3:23" ht="20.100000000000001" customHeight="1" x14ac:dyDescent="0.15">
      <c r="C44" s="13"/>
      <c r="D44" s="79" t="s">
        <v>49</v>
      </c>
      <c r="E44" s="119"/>
      <c r="F44" s="120"/>
      <c r="G44" s="131"/>
      <c r="H44" s="73"/>
      <c r="I44" s="71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3:23" ht="20.100000000000001" customHeight="1" x14ac:dyDescent="0.15">
      <c r="C45" s="13"/>
      <c r="D45" s="79" t="s">
        <v>50</v>
      </c>
      <c r="E45" s="119"/>
      <c r="F45" s="120"/>
      <c r="G45" s="131"/>
      <c r="H45" s="73"/>
      <c r="I45" s="71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3:23" ht="20.100000000000001" customHeight="1" x14ac:dyDescent="0.15">
      <c r="C46" s="13"/>
      <c r="D46" s="79" t="s">
        <v>51</v>
      </c>
      <c r="E46" s="119"/>
      <c r="F46" s="120"/>
      <c r="G46" s="131"/>
      <c r="H46" s="73"/>
      <c r="I46" s="71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3:23" ht="20.100000000000001" customHeight="1" x14ac:dyDescent="0.15">
      <c r="C47" s="13"/>
      <c r="D47" s="79" t="s">
        <v>52</v>
      </c>
      <c r="E47" s="119"/>
      <c r="F47" s="120"/>
      <c r="G47" s="131"/>
      <c r="H47" s="73"/>
      <c r="I47" s="71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3:23" ht="20.100000000000001" customHeight="1" x14ac:dyDescent="0.15">
      <c r="C48" s="13"/>
      <c r="D48" s="79" t="s">
        <v>53</v>
      </c>
      <c r="E48" s="119"/>
      <c r="F48" s="120"/>
      <c r="G48" s="131"/>
      <c r="H48" s="73"/>
      <c r="I48" s="71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3:23" ht="20.100000000000001" customHeight="1" x14ac:dyDescent="0.15">
      <c r="C49" s="13"/>
      <c r="D49" s="79" t="s">
        <v>54</v>
      </c>
      <c r="E49" s="119"/>
      <c r="F49" s="120"/>
      <c r="G49" s="131"/>
      <c r="H49" s="73"/>
      <c r="I49" s="71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3:23" ht="20.100000000000001" customHeight="1" x14ac:dyDescent="0.15">
      <c r="C50" s="13"/>
      <c r="D50" s="79" t="s">
        <v>55</v>
      </c>
      <c r="E50" s="119"/>
      <c r="F50" s="120"/>
      <c r="G50" s="131"/>
      <c r="H50" s="73"/>
      <c r="I50" s="71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3:23" ht="20.100000000000001" customHeight="1" thickBot="1" x14ac:dyDescent="0.2">
      <c r="C51" s="15"/>
      <c r="D51" s="75" t="s">
        <v>56</v>
      </c>
      <c r="E51" s="132"/>
      <c r="F51" s="132"/>
      <c r="G51" s="133"/>
      <c r="H51" s="76"/>
      <c r="I51" s="77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3:23" ht="20.100000000000001" customHeight="1" x14ac:dyDescent="0.15">
      <c r="D52" s="16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3:23" ht="20.100000000000001" customHeight="1" x14ac:dyDescent="0.15">
      <c r="D53" s="16"/>
    </row>
  </sheetData>
  <sheetProtection algorithmName="SHA-512" hashValue="RlROEh2nCxLOgNYYmauQBY80kWjH8gZxkrh0Do+UBMQhpuK5jXhgDxGqOqQIzHmWGPUGvFT+x+H1N5+iWHb5YA==" saltValue="OQhT/wsWi85r/MmmNF3a2w==" spinCount="100000" sheet="1" formatCells="0" formatRows="0" insertRows="0"/>
  <protectedRanges>
    <protectedRange sqref="D22:I51" name="範囲1_1"/>
  </protectedRanges>
  <mergeCells count="17">
    <mergeCell ref="E16:H16"/>
    <mergeCell ref="C11:H11"/>
    <mergeCell ref="C16:D16"/>
    <mergeCell ref="C17:D17"/>
    <mergeCell ref="C14:D14"/>
    <mergeCell ref="C13:D13"/>
    <mergeCell ref="E13:H13"/>
    <mergeCell ref="E14:H14"/>
    <mergeCell ref="C15:D15"/>
    <mergeCell ref="E15:H15"/>
    <mergeCell ref="E17:H17"/>
    <mergeCell ref="D21:G21"/>
    <mergeCell ref="K18:K19"/>
    <mergeCell ref="C18:G18"/>
    <mergeCell ref="I18:J18"/>
    <mergeCell ref="D20:G20"/>
    <mergeCell ref="H18:H19"/>
  </mergeCells>
  <phoneticPr fontId="5"/>
  <dataValidations count="1">
    <dataValidation type="whole" operator="greaterThanOrEqual" allowBlank="1" showInputMessage="1" showErrorMessage="1" error="整数を入力してください。" sqref="H22:I51">
      <formula1>0</formula1>
    </dataValidation>
  </dataValidations>
  <pageMargins left="0.98425196850393704" right="0.39370078740157483" top="1.1811023622047245" bottom="0.39370078740157483" header="0.51181102362204722" footer="0.11811023622047245"/>
  <pageSetup paperSize="9" scale="58" fitToHeight="0" orientation="portrait" horizontalDpi="400" verticalDpi="400" r:id="rId1"/>
  <headerFooter alignWithMargins="0">
    <oddHeader>&amp;L(30-2)
様式１－１－1別紙１&amp;R年度別実施計画書別紙１</oddHeader>
    <oddFooter>&amp;C&amp;P／&amp;N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"/>
  <sheetViews>
    <sheetView zoomScaleNormal="100" zoomScaleSheetLayoutView="70" workbookViewId="0">
      <pane xSplit="2" ySplit="8" topLeftCell="C9" activePane="bottomRight" state="frozen"/>
      <selection activeCell="I46" sqref="I46"/>
      <selection pane="topRight" activeCell="I46" sqref="I46"/>
      <selection pane="bottomLeft" activeCell="I46" sqref="I46"/>
      <selection pane="bottomRight" activeCell="J24" sqref="J24"/>
    </sheetView>
  </sheetViews>
  <sheetFormatPr defaultColWidth="10.625" defaultRowHeight="20.100000000000001" customHeight="1" x14ac:dyDescent="0.15"/>
  <cols>
    <col min="1" max="1" width="9" style="9" customWidth="1"/>
    <col min="2" max="2" width="4.5" style="9" customWidth="1"/>
    <col min="3" max="3" width="11.625" style="9" customWidth="1"/>
    <col min="4" max="4" width="7" style="9" customWidth="1"/>
    <col min="5" max="5" width="50.625" style="9" customWidth="1"/>
    <col min="6" max="6" width="8.625" style="9" customWidth="1"/>
    <col min="7" max="7" width="27.875" style="9" customWidth="1"/>
    <col min="8" max="8" width="10.625" style="9" customWidth="1"/>
    <col min="9" max="10" width="10.625" style="9"/>
    <col min="11" max="11" width="15.5" style="9" customWidth="1"/>
    <col min="12" max="12" width="5.625" style="9" customWidth="1"/>
    <col min="13" max="16384" width="10.625" style="9"/>
  </cols>
  <sheetData>
    <row r="1" spans="1:13" ht="20.100000000000001" customHeight="1" x14ac:dyDescent="0.15">
      <c r="A1" s="1" t="str">
        <f>連名契約【税込用】必要積算経費一覧表_当該年度!A1</f>
        <v>様式１-１-１(税込)（30-2）</v>
      </c>
      <c r="B1" s="1"/>
      <c r="M1" s="115"/>
    </row>
    <row r="2" spans="1:13" ht="20.100000000000001" customHeight="1" x14ac:dyDescent="0.15">
      <c r="A2" s="1"/>
      <c r="B2" s="1"/>
      <c r="C2" s="91" t="str">
        <f>明細Ⅰ【物品費】!C2</f>
        <v>［記入要領］</v>
      </c>
    </row>
    <row r="3" spans="1:13" ht="12" x14ac:dyDescent="0.15">
      <c r="C3" s="89" t="str">
        <f>明細Ⅰ【物品費】!C3</f>
        <v>１．水色地/黄色地のセル</v>
      </c>
    </row>
    <row r="4" spans="1:13" ht="12" x14ac:dyDescent="0.15">
      <c r="C4" s="91" t="str">
        <f>明細Ⅰ【物品費】!C4</f>
        <v>　　・水色地のセルのみ必要事項を記入してください。</v>
      </c>
    </row>
    <row r="5" spans="1:13" ht="12" x14ac:dyDescent="0.15">
      <c r="C5" s="90" t="str">
        <f>明細Ⅰ【物品費】!C5</f>
        <v>　　・文字入力が不要なセルは空欄にしておいてください。</v>
      </c>
    </row>
    <row r="6" spans="1:13" ht="12" x14ac:dyDescent="0.15">
      <c r="C6" s="91" t="str">
        <f>明細Ⅰ【物品費】!C6</f>
        <v>　　・変更時は、前回までの変更箇所を黒字、今回の変更箇所を赤字にしてください。</v>
      </c>
    </row>
    <row r="7" spans="1:13" ht="12" x14ac:dyDescent="0.15">
      <c r="C7" s="89" t="str">
        <f>明細Ⅰ【物品費】!C7</f>
        <v>２．行の追加・削除と行の高さ調整</v>
      </c>
    </row>
    <row r="8" spans="1:13" ht="12" customHeight="1" x14ac:dyDescent="0.15">
      <c r="C8" s="91" t="str">
        <f>明細Ⅰ【物品費】!C8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13" ht="20.100000000000001" customHeight="1" x14ac:dyDescent="0.15">
      <c r="C9" s="10"/>
    </row>
    <row r="10" spans="1:13" ht="20.100000000000001" customHeight="1" x14ac:dyDescent="0.15">
      <c r="C10" s="10"/>
    </row>
    <row r="11" spans="1:13" ht="20.100000000000001" customHeight="1" x14ac:dyDescent="0.15">
      <c r="C11" s="255" t="s">
        <v>21</v>
      </c>
      <c r="D11" s="256"/>
      <c r="E11" s="256"/>
      <c r="F11" s="256"/>
      <c r="G11" s="256"/>
      <c r="H11" s="256"/>
    </row>
    <row r="12" spans="1:13" ht="20.100000000000001" customHeight="1" x14ac:dyDescent="0.15">
      <c r="C12" s="84"/>
      <c r="D12" s="85"/>
      <c r="E12" s="85"/>
      <c r="F12" s="85"/>
      <c r="G12" s="85"/>
      <c r="H12" s="85"/>
    </row>
    <row r="13" spans="1:13" ht="39.75" customHeight="1" x14ac:dyDescent="0.15">
      <c r="C13" s="253" t="str">
        <f>連名契約【税込用】必要積算経費一覧表_当該年度!C14</f>
        <v>課題名：</v>
      </c>
      <c r="D13" s="254"/>
      <c r="E13" s="252" t="str">
        <f>IF(連名契約【税込用】必要積算経費一覧表_当該年度!$E$14&lt;&gt;0,連名契約【税込用】必要積算経費一覧表_当該年度!$E$14,"")</f>
        <v>○○○○の研究開発</v>
      </c>
      <c r="F13" s="252" t="str">
        <f>IF(連名契約【税込用】必要積算経費一覧表_当該年度!G14&lt;&gt;0,連名契約【税込用】必要積算経費一覧表_当該年度!G14,"")</f>
        <v/>
      </c>
      <c r="G13" s="252" t="str">
        <f>IF(連名契約【税込用】必要積算経費一覧表_当該年度!I14&lt;&gt;0,連名契約【税込用】必要積算経費一覧表_当該年度!I14,"")</f>
        <v/>
      </c>
      <c r="H13" s="252" t="str">
        <f>IF(連名契約【税込用】必要積算経費一覧表_当該年度!J14&lt;&gt;0,連名契約【税込用】必要積算経費一覧表_当該年度!J14,"")</f>
        <v/>
      </c>
    </row>
    <row r="14" spans="1:13" ht="27" customHeight="1" x14ac:dyDescent="0.15">
      <c r="C14" s="253" t="str">
        <f>連名契約【税込用】必要積算経費一覧表_当該年度!C15</f>
        <v>個別課題名：</v>
      </c>
      <c r="D14" s="253"/>
      <c r="E14" s="257" t="str">
        <f>IF(連名契約【税込用】必要積算経費一覧表_当該年度!$E$15&lt;&gt;0,連名契約【税込用】必要積算経費一覧表_当該年度!$E$15,"")</f>
        <v>課題Ｘ　□□□□の研究開発</v>
      </c>
      <c r="F14" s="257" t="str">
        <f>IF(連名契約【税込用】必要積算経費一覧表_当該年度!G15&lt;&gt;0,連名契約【税込用】必要積算経費一覧表_当該年度!G15,"")</f>
        <v/>
      </c>
      <c r="G14" s="257" t="str">
        <f>IF(連名契約【税込用】必要積算経費一覧表_当該年度!I15&lt;&gt;0,連名契約【税込用】必要積算経費一覧表_当該年度!I15,"")</f>
        <v/>
      </c>
      <c r="H14" s="257" t="str">
        <f>IF(連名契約【税込用】必要積算経費一覧表_当該年度!J15&lt;&gt;0,連名契約【税込用】必要積算経費一覧表_当該年度!J15,"")</f>
        <v/>
      </c>
    </row>
    <row r="15" spans="1:13" ht="27" customHeight="1" x14ac:dyDescent="0.15">
      <c r="C15" s="253" t="str">
        <f>連名契約【税込用】必要積算経費一覧表_当該年度!C16</f>
        <v>副題：</v>
      </c>
      <c r="D15" s="253"/>
      <c r="E15" s="257" t="str">
        <f>IF(連名契約【税込用】必要積算経費一覧表_当該年度!$E$16&lt;&gt;0,連名契約【税込用】必要積算経費一覧表_当該年度!$E$16,"")</f>
        <v>△△△△の研究</v>
      </c>
      <c r="F15" s="257" t="str">
        <f>IF(連名契約【税込用】必要積算経費一覧表_当該年度!G16&lt;&gt;0,連名契約【税込用】必要積算経費一覧表_当該年度!G16,"")</f>
        <v/>
      </c>
      <c r="G15" s="257" t="str">
        <f>IF(連名契約【税込用】必要積算経費一覧表_当該年度!I16&lt;&gt;0,連名契約【税込用】必要積算経費一覧表_当該年度!I16,"")</f>
        <v/>
      </c>
      <c r="H15" s="257" t="str">
        <f>IF(連名契約【税込用】必要積算経費一覧表_当該年度!J16&lt;&gt;0,連名契約【税込用】必要積算経費一覧表_当該年度!J16,"")</f>
        <v/>
      </c>
    </row>
    <row r="16" spans="1:13" ht="19.5" customHeight="1" x14ac:dyDescent="0.15">
      <c r="C16" s="253" t="str">
        <f>連名契約【税込用】必要積算経費一覧表_当該年度!C17</f>
        <v>管理番号：</v>
      </c>
      <c r="D16" s="254"/>
      <c r="E16" s="263" t="str">
        <f>IF(連名契約【税込用】必要積算経費一覧表_当該年度!$E$17&lt;&gt;0,連名契約【税込用】必要積算経費一覧表_当該年度!$E$17,"")</f>
        <v>999A0101</v>
      </c>
      <c r="F16" s="263"/>
      <c r="G16" s="263"/>
      <c r="H16" s="263"/>
    </row>
    <row r="17" spans="3:23" ht="19.5" customHeight="1" thickBot="1" x14ac:dyDescent="0.2">
      <c r="C17" s="216" t="str">
        <f>連名契約【税込用】必要積算経費一覧表_当該年度!C18</f>
        <v>受託者名称：</v>
      </c>
      <c r="D17" s="216"/>
      <c r="E17" s="258" t="str">
        <f>IF(連名契約【税込用】必要積算経費一覧表_当該年度!$E$18&lt;&gt;0, 連名契約【税込用】必要積算経費一覧表_当該年度!$E$18," ")</f>
        <v>××××株式会社</v>
      </c>
      <c r="F17" s="259"/>
      <c r="G17" s="259"/>
      <c r="H17" s="259"/>
      <c r="J17" s="63"/>
      <c r="K17" s="17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3:23" ht="20.100000000000001" customHeight="1" x14ac:dyDescent="0.15">
      <c r="C18" s="248" t="s">
        <v>58</v>
      </c>
      <c r="D18" s="249"/>
      <c r="E18" s="249"/>
      <c r="F18" s="249"/>
      <c r="G18" s="249"/>
      <c r="H18" s="246" t="s">
        <v>59</v>
      </c>
      <c r="I18" s="242" t="s">
        <v>69</v>
      </c>
      <c r="J18" s="243"/>
      <c r="K18" s="240" t="s">
        <v>60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3:23" ht="20.100000000000001" customHeight="1" thickBot="1" x14ac:dyDescent="0.2">
      <c r="C19" s="11" t="s">
        <v>0</v>
      </c>
      <c r="D19" s="12" t="s">
        <v>1</v>
      </c>
      <c r="E19" s="137" t="s">
        <v>3</v>
      </c>
      <c r="F19" s="139" t="s">
        <v>89</v>
      </c>
      <c r="G19" s="138" t="s">
        <v>90</v>
      </c>
      <c r="H19" s="247"/>
      <c r="I19" s="38" t="s">
        <v>65</v>
      </c>
      <c r="J19" s="39" t="s">
        <v>64</v>
      </c>
      <c r="K19" s="241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3:23" ht="19.5" customHeight="1" x14ac:dyDescent="0.15">
      <c r="C20" s="163" t="str">
        <f>連名契約【税込用】必要積算経費一覧表_当該年度!C29</f>
        <v>Ⅳ　その他</v>
      </c>
      <c r="D20" s="250" t="s">
        <v>98</v>
      </c>
      <c r="E20" s="250"/>
      <c r="F20" s="250"/>
      <c r="G20" s="251"/>
      <c r="H20" s="28">
        <f>$H21+$H42+$H48+$H59+$H70+$H76</f>
        <v>0</v>
      </c>
      <c r="I20" s="28">
        <f>$I21+$I42+$I48+$I59+$I70+$I76</f>
        <v>0</v>
      </c>
      <c r="J20" s="25">
        <f>$J21+$J42+$J48+$J59+$J70+$J76</f>
        <v>0</v>
      </c>
      <c r="K20" s="31">
        <f>$H20+$I20</f>
        <v>0</v>
      </c>
      <c r="M20" s="17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3:23" ht="20.100000000000001" customHeight="1" thickBot="1" x14ac:dyDescent="0.2">
      <c r="C21" s="13"/>
      <c r="D21" s="244" t="str">
        <f>連名契約【税込用】必要積算経費一覧表_当該年度!D30</f>
        <v>１　外注費</v>
      </c>
      <c r="E21" s="245"/>
      <c r="F21" s="245"/>
      <c r="G21" s="245"/>
      <c r="H21" s="29">
        <f>SUM($H22:$H41)</f>
        <v>0</v>
      </c>
      <c r="I21" s="29">
        <f>SUM($I22:$I41)</f>
        <v>0</v>
      </c>
      <c r="J21" s="62">
        <f>IFERROR(ROUNDDOWN($I21*VALUE(連名契約【税込用】必要積算経費一覧表_当該年度!$G$45),0),0)</f>
        <v>0</v>
      </c>
      <c r="K21" s="35">
        <f>$H21+$I21</f>
        <v>0</v>
      </c>
      <c r="M21" s="17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3:23" ht="20.100000000000001" customHeight="1" x14ac:dyDescent="0.15">
      <c r="C22" s="13"/>
      <c r="D22" s="66" t="s">
        <v>26</v>
      </c>
      <c r="E22" s="117"/>
      <c r="F22" s="105"/>
      <c r="G22" s="106"/>
      <c r="H22" s="80"/>
      <c r="I22" s="71"/>
      <c r="M22" s="17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3:23" ht="20.100000000000001" customHeight="1" x14ac:dyDescent="0.15">
      <c r="C23" s="13"/>
      <c r="D23" s="69" t="s">
        <v>27</v>
      </c>
      <c r="E23" s="107"/>
      <c r="F23" s="107"/>
      <c r="G23" s="108"/>
      <c r="H23" s="70"/>
      <c r="I23" s="71"/>
      <c r="M23" s="17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3:23" ht="20.100000000000001" customHeight="1" x14ac:dyDescent="0.15">
      <c r="C24" s="13"/>
      <c r="D24" s="69" t="s">
        <v>28</v>
      </c>
      <c r="E24" s="107"/>
      <c r="F24" s="107"/>
      <c r="G24" s="108"/>
      <c r="H24" s="70"/>
      <c r="I24" s="71"/>
      <c r="M24" s="17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3:23" ht="20.100000000000001" customHeight="1" x14ac:dyDescent="0.15">
      <c r="C25" s="13"/>
      <c r="D25" s="69" t="s">
        <v>29</v>
      </c>
      <c r="E25" s="107"/>
      <c r="F25" s="107"/>
      <c r="G25" s="108"/>
      <c r="H25" s="70"/>
      <c r="I25" s="71"/>
      <c r="M25" s="17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3:23" ht="20.100000000000001" customHeight="1" x14ac:dyDescent="0.15">
      <c r="C26" s="13"/>
      <c r="D26" s="69" t="s">
        <v>30</v>
      </c>
      <c r="E26" s="107"/>
      <c r="F26" s="107"/>
      <c r="G26" s="108"/>
      <c r="H26" s="70"/>
      <c r="I26" s="71"/>
      <c r="M26" s="17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3:23" ht="20.100000000000001" customHeight="1" x14ac:dyDescent="0.15">
      <c r="C27" s="13"/>
      <c r="D27" s="69" t="s">
        <v>31</v>
      </c>
      <c r="E27" s="107"/>
      <c r="F27" s="107"/>
      <c r="G27" s="108"/>
      <c r="H27" s="70"/>
      <c r="I27" s="71"/>
      <c r="M27" s="17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3:23" ht="20.100000000000001" customHeight="1" x14ac:dyDescent="0.15">
      <c r="C28" s="13"/>
      <c r="D28" s="69" t="s">
        <v>32</v>
      </c>
      <c r="E28" s="107"/>
      <c r="F28" s="107"/>
      <c r="G28" s="108"/>
      <c r="H28" s="70"/>
      <c r="I28" s="71"/>
      <c r="M28" s="17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3:23" ht="20.100000000000001" customHeight="1" x14ac:dyDescent="0.15">
      <c r="C29" s="13"/>
      <c r="D29" s="69" t="s">
        <v>33</v>
      </c>
      <c r="E29" s="107"/>
      <c r="F29" s="107"/>
      <c r="G29" s="108"/>
      <c r="H29" s="70"/>
      <c r="I29" s="71"/>
      <c r="M29" s="17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3:23" ht="20.100000000000001" customHeight="1" x14ac:dyDescent="0.15">
      <c r="C30" s="13"/>
      <c r="D30" s="69" t="s">
        <v>34</v>
      </c>
      <c r="E30" s="107"/>
      <c r="F30" s="107"/>
      <c r="G30" s="108"/>
      <c r="H30" s="70"/>
      <c r="I30" s="71"/>
      <c r="M30" s="17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3:23" ht="20.100000000000001" customHeight="1" x14ac:dyDescent="0.15">
      <c r="C31" s="13"/>
      <c r="D31" s="69" t="s">
        <v>35</v>
      </c>
      <c r="E31" s="107"/>
      <c r="F31" s="107"/>
      <c r="G31" s="108"/>
      <c r="H31" s="70"/>
      <c r="I31" s="71"/>
      <c r="M31" s="17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3:23" ht="20.100000000000001" customHeight="1" x14ac:dyDescent="0.15">
      <c r="C32" s="13"/>
      <c r="D32" s="69" t="s">
        <v>36</v>
      </c>
      <c r="E32" s="107"/>
      <c r="F32" s="107"/>
      <c r="G32" s="108"/>
      <c r="H32" s="70"/>
      <c r="I32" s="71"/>
      <c r="M32" s="17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3:23" ht="20.100000000000001" customHeight="1" x14ac:dyDescent="0.15">
      <c r="C33" s="13"/>
      <c r="D33" s="69" t="s">
        <v>37</v>
      </c>
      <c r="E33" s="107"/>
      <c r="F33" s="107"/>
      <c r="G33" s="108"/>
      <c r="H33" s="70"/>
      <c r="I33" s="71"/>
      <c r="M33" s="17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3:23" ht="20.100000000000001" customHeight="1" x14ac:dyDescent="0.15">
      <c r="C34" s="13"/>
      <c r="D34" s="69" t="s">
        <v>38</v>
      </c>
      <c r="E34" s="107"/>
      <c r="F34" s="107"/>
      <c r="G34" s="108"/>
      <c r="H34" s="70"/>
      <c r="I34" s="71"/>
      <c r="M34" s="17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3:23" ht="20.100000000000001" customHeight="1" x14ac:dyDescent="0.15">
      <c r="C35" s="13"/>
      <c r="D35" s="69" t="s">
        <v>39</v>
      </c>
      <c r="E35" s="107"/>
      <c r="F35" s="107"/>
      <c r="G35" s="108"/>
      <c r="H35" s="70"/>
      <c r="I35" s="71"/>
      <c r="M35" s="17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3:23" ht="20.100000000000001" customHeight="1" x14ac:dyDescent="0.15">
      <c r="C36" s="13"/>
      <c r="D36" s="69" t="s">
        <v>40</v>
      </c>
      <c r="E36" s="107"/>
      <c r="F36" s="107"/>
      <c r="G36" s="108"/>
      <c r="H36" s="70"/>
      <c r="I36" s="71"/>
      <c r="M36" s="17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3:23" ht="20.100000000000001" customHeight="1" x14ac:dyDescent="0.15">
      <c r="C37" s="13"/>
      <c r="D37" s="69" t="s">
        <v>41</v>
      </c>
      <c r="E37" s="107"/>
      <c r="F37" s="107"/>
      <c r="G37" s="108"/>
      <c r="H37" s="70"/>
      <c r="I37" s="71"/>
      <c r="M37" s="17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3:23" ht="20.100000000000001" customHeight="1" x14ac:dyDescent="0.15">
      <c r="C38" s="13"/>
      <c r="D38" s="69" t="s">
        <v>42</v>
      </c>
      <c r="E38" s="107"/>
      <c r="F38" s="107"/>
      <c r="G38" s="108"/>
      <c r="H38" s="70"/>
      <c r="I38" s="71"/>
      <c r="M38" s="17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3:23" ht="20.100000000000001" customHeight="1" x14ac:dyDescent="0.15">
      <c r="C39" s="13"/>
      <c r="D39" s="69" t="s">
        <v>43</v>
      </c>
      <c r="E39" s="107"/>
      <c r="F39" s="107"/>
      <c r="G39" s="108"/>
      <c r="H39" s="70"/>
      <c r="I39" s="71"/>
      <c r="M39" s="17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3:23" ht="20.100000000000001" customHeight="1" x14ac:dyDescent="0.15">
      <c r="C40" s="13"/>
      <c r="D40" s="69" t="s">
        <v>44</v>
      </c>
      <c r="E40" s="107"/>
      <c r="F40" s="118"/>
      <c r="G40" s="108"/>
      <c r="H40" s="70"/>
      <c r="I40" s="71"/>
      <c r="M40" s="17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3:23" ht="20.100000000000001" customHeight="1" thickBot="1" x14ac:dyDescent="0.2">
      <c r="C41" s="13"/>
      <c r="D41" s="79" t="s">
        <v>45</v>
      </c>
      <c r="E41" s="119"/>
      <c r="F41" s="120"/>
      <c r="G41" s="121"/>
      <c r="H41" s="73"/>
      <c r="I41" s="81"/>
      <c r="M41" s="17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3:23" ht="20.100000000000001" customHeight="1" thickBot="1" x14ac:dyDescent="0.2">
      <c r="C42" s="13"/>
      <c r="D42" s="244" t="str">
        <f>連名契約【税込用】必要積算経費一覧表_当該年度!D31</f>
        <v>２　印刷製本費</v>
      </c>
      <c r="E42" s="245"/>
      <c r="F42" s="245"/>
      <c r="G42" s="245"/>
      <c r="H42" s="29">
        <f>SUM($H43:$H47)</f>
        <v>0</v>
      </c>
      <c r="I42" s="29">
        <f>SUM($I43:$I47)</f>
        <v>0</v>
      </c>
      <c r="J42" s="30">
        <f>IFERROR(ROUNDDOWN($I42*VALUE(連名契約【税込用】必要積算経費一覧表_当該年度!$G$45),0),0)</f>
        <v>0</v>
      </c>
      <c r="K42" s="36">
        <f>$H42+$I42</f>
        <v>0</v>
      </c>
      <c r="M42" s="17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3:23" ht="20.100000000000001" customHeight="1" x14ac:dyDescent="0.15">
      <c r="C43" s="13"/>
      <c r="D43" s="66" t="s">
        <v>26</v>
      </c>
      <c r="E43" s="122"/>
      <c r="F43" s="123"/>
      <c r="G43" s="106"/>
      <c r="H43" s="67"/>
      <c r="I43" s="71"/>
      <c r="M43" s="17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3:23" ht="20.100000000000001" customHeight="1" x14ac:dyDescent="0.15">
      <c r="C44" s="13"/>
      <c r="D44" s="69" t="s">
        <v>27</v>
      </c>
      <c r="E44" s="107"/>
      <c r="F44" s="118"/>
      <c r="G44" s="108"/>
      <c r="H44" s="70"/>
      <c r="I44" s="71"/>
      <c r="M44" s="17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3:23" ht="20.100000000000001" customHeight="1" x14ac:dyDescent="0.15">
      <c r="C45" s="13"/>
      <c r="D45" s="69" t="s">
        <v>28</v>
      </c>
      <c r="E45" s="107"/>
      <c r="F45" s="118"/>
      <c r="G45" s="108"/>
      <c r="H45" s="70"/>
      <c r="I45" s="71"/>
      <c r="M45" s="17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3:23" ht="20.100000000000001" customHeight="1" x14ac:dyDescent="0.15">
      <c r="C46" s="13"/>
      <c r="D46" s="69" t="s">
        <v>29</v>
      </c>
      <c r="E46" s="107"/>
      <c r="F46" s="118"/>
      <c r="G46" s="108"/>
      <c r="H46" s="70"/>
      <c r="I46" s="71"/>
      <c r="M46" s="17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3:23" ht="20.100000000000001" customHeight="1" thickBot="1" x14ac:dyDescent="0.2">
      <c r="C47" s="13"/>
      <c r="D47" s="79" t="s">
        <v>30</v>
      </c>
      <c r="E47" s="119"/>
      <c r="F47" s="120"/>
      <c r="G47" s="121"/>
      <c r="H47" s="73"/>
      <c r="I47" s="81"/>
      <c r="M47" s="17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3:23" ht="20.100000000000001" customHeight="1" thickBot="1" x14ac:dyDescent="0.2">
      <c r="C48" s="13"/>
      <c r="D48" s="266" t="str">
        <f>連名契約【税込用】必要積算経費一覧表_当該年度!D32</f>
        <v>３　会議費</v>
      </c>
      <c r="E48" s="267"/>
      <c r="F48" s="267"/>
      <c r="G48" s="267"/>
      <c r="H48" s="29">
        <f>SUM($H49:$H58)</f>
        <v>0</v>
      </c>
      <c r="I48" s="29">
        <f>SUM($I49:$I58)</f>
        <v>0</v>
      </c>
      <c r="J48" s="30">
        <f>IFERROR(ROUNDDOWN($I48*VALUE(連名契約【税込用】必要積算経費一覧表_当該年度!$G$45),0),0)</f>
        <v>0</v>
      </c>
      <c r="K48" s="36">
        <f>$H48+$I48</f>
        <v>0</v>
      </c>
      <c r="M48" s="17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3:23" ht="20.100000000000001" customHeight="1" x14ac:dyDescent="0.15">
      <c r="C49" s="13"/>
      <c r="D49" s="66" t="s">
        <v>26</v>
      </c>
      <c r="E49" s="122"/>
      <c r="F49" s="123"/>
      <c r="G49" s="106"/>
      <c r="H49" s="67"/>
      <c r="I49" s="71"/>
      <c r="M49" s="17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3:23" ht="20.100000000000001" customHeight="1" x14ac:dyDescent="0.15">
      <c r="C50" s="13"/>
      <c r="D50" s="69" t="s">
        <v>27</v>
      </c>
      <c r="E50" s="107"/>
      <c r="F50" s="118"/>
      <c r="G50" s="108"/>
      <c r="H50" s="70"/>
      <c r="I50" s="71"/>
      <c r="M50" s="17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3:23" ht="20.100000000000001" customHeight="1" x14ac:dyDescent="0.15">
      <c r="C51" s="13"/>
      <c r="D51" s="69" t="s">
        <v>28</v>
      </c>
      <c r="E51" s="107"/>
      <c r="F51" s="118"/>
      <c r="G51" s="108"/>
      <c r="H51" s="70"/>
      <c r="I51" s="71"/>
      <c r="M51" s="17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3:23" ht="20.100000000000001" customHeight="1" x14ac:dyDescent="0.15">
      <c r="C52" s="13"/>
      <c r="D52" s="69" t="s">
        <v>29</v>
      </c>
      <c r="E52" s="107"/>
      <c r="F52" s="118"/>
      <c r="G52" s="108"/>
      <c r="H52" s="70"/>
      <c r="I52" s="71"/>
      <c r="M52" s="17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3:23" ht="20.100000000000001" customHeight="1" x14ac:dyDescent="0.15">
      <c r="C53" s="13"/>
      <c r="D53" s="69" t="s">
        <v>30</v>
      </c>
      <c r="E53" s="107"/>
      <c r="F53" s="118"/>
      <c r="G53" s="108"/>
      <c r="H53" s="70"/>
      <c r="I53" s="71"/>
      <c r="M53" s="17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3:23" ht="20.100000000000001" customHeight="1" x14ac:dyDescent="0.15">
      <c r="C54" s="13"/>
      <c r="D54" s="69" t="s">
        <v>31</v>
      </c>
      <c r="E54" s="107"/>
      <c r="F54" s="118"/>
      <c r="G54" s="108"/>
      <c r="H54" s="70"/>
      <c r="I54" s="71"/>
      <c r="M54" s="17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3:23" ht="20.100000000000001" customHeight="1" x14ac:dyDescent="0.15">
      <c r="C55" s="13"/>
      <c r="D55" s="69" t="s">
        <v>32</v>
      </c>
      <c r="E55" s="107"/>
      <c r="F55" s="118"/>
      <c r="G55" s="108"/>
      <c r="H55" s="70"/>
      <c r="I55" s="71"/>
      <c r="M55" s="17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3:23" ht="20.100000000000001" customHeight="1" x14ac:dyDescent="0.15">
      <c r="C56" s="13"/>
      <c r="D56" s="69" t="s">
        <v>33</v>
      </c>
      <c r="E56" s="107"/>
      <c r="F56" s="118"/>
      <c r="G56" s="108"/>
      <c r="H56" s="70"/>
      <c r="I56" s="71"/>
      <c r="M56" s="17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3:23" ht="20.100000000000001" customHeight="1" x14ac:dyDescent="0.15">
      <c r="C57" s="13"/>
      <c r="D57" s="69" t="s">
        <v>34</v>
      </c>
      <c r="E57" s="107"/>
      <c r="F57" s="118"/>
      <c r="G57" s="108"/>
      <c r="H57" s="70"/>
      <c r="I57" s="71"/>
      <c r="M57" s="17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3:23" ht="20.100000000000001" customHeight="1" thickBot="1" x14ac:dyDescent="0.2">
      <c r="C58" s="86"/>
      <c r="D58" s="72" t="s">
        <v>35</v>
      </c>
      <c r="E58" s="124"/>
      <c r="F58" s="124"/>
      <c r="G58" s="125"/>
      <c r="H58" s="82"/>
      <c r="I58" s="83"/>
      <c r="M58" s="17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3:23" ht="20.100000000000001" customHeight="1" thickBot="1" x14ac:dyDescent="0.2">
      <c r="C59" s="13"/>
      <c r="D59" s="244" t="str">
        <f>連名契約【税込用】必要積算経費一覧表_当該年度!D33</f>
        <v>４　通信運搬費</v>
      </c>
      <c r="E59" s="245"/>
      <c r="F59" s="245"/>
      <c r="G59" s="245"/>
      <c r="H59" s="29">
        <f>SUM($H60:$H69)</f>
        <v>0</v>
      </c>
      <c r="I59" s="29">
        <f>SUM($I60:$I69)</f>
        <v>0</v>
      </c>
      <c r="J59" s="30">
        <f>IFERROR(ROUNDDOWN($I59*VALUE(連名契約【税込用】必要積算経費一覧表_当該年度!$G$45),0),0)</f>
        <v>0</v>
      </c>
      <c r="K59" s="36">
        <f>$H59+$I59</f>
        <v>0</v>
      </c>
      <c r="M59" s="17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3:23" ht="20.100000000000001" customHeight="1" x14ac:dyDescent="0.15">
      <c r="C60" s="13"/>
      <c r="D60" s="78" t="s">
        <v>26</v>
      </c>
      <c r="E60" s="117"/>
      <c r="F60" s="117"/>
      <c r="G60" s="126"/>
      <c r="H60" s="67"/>
      <c r="I60" s="71"/>
      <c r="M60" s="17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3:23" ht="20.100000000000001" customHeight="1" x14ac:dyDescent="0.15">
      <c r="C61" s="13"/>
      <c r="D61" s="69" t="s">
        <v>27</v>
      </c>
      <c r="E61" s="107"/>
      <c r="F61" s="118"/>
      <c r="G61" s="109"/>
      <c r="H61" s="70"/>
      <c r="I61" s="71"/>
      <c r="M61" s="17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3:23" ht="20.100000000000001" customHeight="1" x14ac:dyDescent="0.15">
      <c r="C62" s="13"/>
      <c r="D62" s="69" t="s">
        <v>28</v>
      </c>
      <c r="E62" s="118"/>
      <c r="F62" s="118"/>
      <c r="G62" s="109"/>
      <c r="H62" s="70"/>
      <c r="I62" s="71"/>
      <c r="M62" s="17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3:23" ht="20.100000000000001" customHeight="1" x14ac:dyDescent="0.15">
      <c r="C63" s="13"/>
      <c r="D63" s="69" t="s">
        <v>29</v>
      </c>
      <c r="E63" s="118"/>
      <c r="F63" s="118"/>
      <c r="G63" s="109"/>
      <c r="H63" s="70"/>
      <c r="I63" s="71"/>
      <c r="M63" s="17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3:23" ht="20.100000000000001" customHeight="1" x14ac:dyDescent="0.15">
      <c r="C64" s="13"/>
      <c r="D64" s="69" t="s">
        <v>30</v>
      </c>
      <c r="E64" s="118"/>
      <c r="F64" s="118"/>
      <c r="G64" s="109"/>
      <c r="H64" s="70"/>
      <c r="I64" s="71"/>
      <c r="M64" s="17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3:23" ht="20.100000000000001" customHeight="1" x14ac:dyDescent="0.15">
      <c r="C65" s="13"/>
      <c r="D65" s="69" t="s">
        <v>31</v>
      </c>
      <c r="E65" s="118"/>
      <c r="F65" s="118"/>
      <c r="G65" s="109"/>
      <c r="H65" s="70"/>
      <c r="I65" s="71"/>
      <c r="M65" s="17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3:23" ht="20.100000000000001" customHeight="1" x14ac:dyDescent="0.15">
      <c r="C66" s="13"/>
      <c r="D66" s="69" t="s">
        <v>32</v>
      </c>
      <c r="E66" s="118"/>
      <c r="F66" s="118"/>
      <c r="G66" s="109"/>
      <c r="H66" s="70"/>
      <c r="I66" s="71"/>
      <c r="M66" s="17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3:23" ht="20.100000000000001" customHeight="1" x14ac:dyDescent="0.15">
      <c r="C67" s="13"/>
      <c r="D67" s="69" t="s">
        <v>33</v>
      </c>
      <c r="E67" s="118"/>
      <c r="F67" s="118"/>
      <c r="G67" s="109"/>
      <c r="H67" s="70"/>
      <c r="I67" s="71"/>
      <c r="M67" s="17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3:23" ht="20.100000000000001" customHeight="1" x14ac:dyDescent="0.15">
      <c r="C68" s="13"/>
      <c r="D68" s="69" t="s">
        <v>34</v>
      </c>
      <c r="E68" s="118"/>
      <c r="F68" s="118"/>
      <c r="G68" s="127"/>
      <c r="H68" s="70"/>
      <c r="I68" s="71"/>
      <c r="M68" s="17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3:23" ht="20.100000000000001" customHeight="1" thickBot="1" x14ac:dyDescent="0.2">
      <c r="C69" s="14"/>
      <c r="D69" s="72" t="s">
        <v>35</v>
      </c>
      <c r="E69" s="124"/>
      <c r="F69" s="124"/>
      <c r="G69" s="128"/>
      <c r="H69" s="73"/>
      <c r="I69" s="81"/>
      <c r="M69" s="17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3:23" ht="20.100000000000001" customHeight="1" thickBot="1" x14ac:dyDescent="0.2">
      <c r="C70" s="13"/>
      <c r="D70" s="244" t="str">
        <f>連名契約【税込用】必要積算経費一覧表_当該年度!D34</f>
        <v>５　光熱水料</v>
      </c>
      <c r="E70" s="245"/>
      <c r="F70" s="245"/>
      <c r="G70" s="245"/>
      <c r="H70" s="29">
        <f>SUM($H71:$H75)</f>
        <v>0</v>
      </c>
      <c r="I70" s="29">
        <f>SUM($I71:$I75)</f>
        <v>0</v>
      </c>
      <c r="J70" s="30">
        <f>IFERROR(ROUNDDOWN($I70*VALUE(連名契約【税込用】必要積算経費一覧表_当該年度!$G$45),0),0)</f>
        <v>0</v>
      </c>
      <c r="K70" s="36">
        <f>$H70+$I70</f>
        <v>0</v>
      </c>
      <c r="M70" s="17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3:23" ht="20.100000000000001" customHeight="1" x14ac:dyDescent="0.15">
      <c r="C71" s="13"/>
      <c r="D71" s="66" t="s">
        <v>26</v>
      </c>
      <c r="E71" s="117"/>
      <c r="F71" s="117"/>
      <c r="G71" s="129"/>
      <c r="H71" s="67"/>
      <c r="I71" s="71"/>
      <c r="M71" s="17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3:23" ht="20.100000000000001" customHeight="1" x14ac:dyDescent="0.15">
      <c r="C72" s="13"/>
      <c r="D72" s="69" t="s">
        <v>27</v>
      </c>
      <c r="E72" s="118"/>
      <c r="F72" s="118"/>
      <c r="G72" s="127"/>
      <c r="H72" s="70"/>
      <c r="I72" s="71"/>
      <c r="M72" s="17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3:23" ht="20.100000000000001" customHeight="1" x14ac:dyDescent="0.15">
      <c r="C73" s="13"/>
      <c r="D73" s="69" t="s">
        <v>28</v>
      </c>
      <c r="E73" s="118"/>
      <c r="F73" s="118"/>
      <c r="G73" s="127"/>
      <c r="H73" s="70"/>
      <c r="I73" s="71"/>
      <c r="M73" s="17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3:23" ht="20.100000000000001" customHeight="1" x14ac:dyDescent="0.15">
      <c r="C74" s="13"/>
      <c r="D74" s="69" t="s">
        <v>29</v>
      </c>
      <c r="E74" s="118"/>
      <c r="F74" s="118"/>
      <c r="G74" s="127"/>
      <c r="H74" s="70"/>
      <c r="I74" s="71"/>
      <c r="M74" s="17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3:23" ht="20.100000000000001" customHeight="1" thickBot="1" x14ac:dyDescent="0.2">
      <c r="C75" s="13"/>
      <c r="D75" s="72" t="s">
        <v>30</v>
      </c>
      <c r="E75" s="124"/>
      <c r="F75" s="124"/>
      <c r="G75" s="128"/>
      <c r="H75" s="82"/>
      <c r="I75" s="83"/>
      <c r="M75" s="17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3:23" ht="20.100000000000001" customHeight="1" thickBot="1" x14ac:dyDescent="0.2">
      <c r="C76" s="13"/>
      <c r="D76" s="244" t="str">
        <f>連名契約【税込用】必要積算経費一覧表_当該年度!D35</f>
        <v>６　その他（諸経費）</v>
      </c>
      <c r="E76" s="245"/>
      <c r="F76" s="245"/>
      <c r="G76" s="268"/>
      <c r="H76" s="29">
        <f>SUM($H77:$H96)</f>
        <v>0</v>
      </c>
      <c r="I76" s="29">
        <f>SUM($I77:$I96)</f>
        <v>0</v>
      </c>
      <c r="J76" s="30">
        <f>IFERROR(ROUNDDOWN($I76*VALUE(連名契約【税込用】必要積算経費一覧表_当該年度!$G$45),0),0)</f>
        <v>0</v>
      </c>
      <c r="K76" s="36">
        <f>$H76+$I76</f>
        <v>0</v>
      </c>
      <c r="M76" s="17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3:23" ht="20.100000000000001" customHeight="1" x14ac:dyDescent="0.15">
      <c r="C77" s="13"/>
      <c r="D77" s="66" t="s">
        <v>26</v>
      </c>
      <c r="E77" s="123"/>
      <c r="F77" s="122"/>
      <c r="G77" s="112"/>
      <c r="H77" s="67"/>
      <c r="I77" s="71"/>
      <c r="M77" s="17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3:23" ht="20.100000000000001" customHeight="1" x14ac:dyDescent="0.15">
      <c r="C78" s="13"/>
      <c r="D78" s="66" t="s">
        <v>27</v>
      </c>
      <c r="E78" s="123"/>
      <c r="F78" s="123"/>
      <c r="G78" s="129"/>
      <c r="H78" s="67"/>
      <c r="I78" s="71" t="s">
        <v>46</v>
      </c>
      <c r="M78" s="17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3:23" ht="20.100000000000001" customHeight="1" x14ac:dyDescent="0.15">
      <c r="C79" s="13"/>
      <c r="D79" s="66" t="s">
        <v>28</v>
      </c>
      <c r="E79" s="123"/>
      <c r="F79" s="123"/>
      <c r="G79" s="129"/>
      <c r="H79" s="67"/>
      <c r="I79" s="71"/>
      <c r="M79" s="17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3:23" ht="20.100000000000001" customHeight="1" x14ac:dyDescent="0.15">
      <c r="C80" s="13"/>
      <c r="D80" s="66" t="s">
        <v>29</v>
      </c>
      <c r="E80" s="123"/>
      <c r="F80" s="123"/>
      <c r="G80" s="129"/>
      <c r="H80" s="67"/>
      <c r="I80" s="71"/>
      <c r="M80" s="17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3:23" ht="20.100000000000001" customHeight="1" x14ac:dyDescent="0.15">
      <c r="C81" s="13"/>
      <c r="D81" s="66" t="s">
        <v>30</v>
      </c>
      <c r="E81" s="123"/>
      <c r="F81" s="123"/>
      <c r="G81" s="129"/>
      <c r="H81" s="67"/>
      <c r="I81" s="71"/>
      <c r="M81" s="17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3:23" ht="20.100000000000001" customHeight="1" x14ac:dyDescent="0.15">
      <c r="C82" s="13"/>
      <c r="D82" s="66" t="s">
        <v>31</v>
      </c>
      <c r="E82" s="123"/>
      <c r="F82" s="123"/>
      <c r="G82" s="129"/>
      <c r="H82" s="67"/>
      <c r="I82" s="71"/>
      <c r="M82" s="17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3:23" ht="20.100000000000001" customHeight="1" x14ac:dyDescent="0.15">
      <c r="C83" s="13"/>
      <c r="D83" s="66" t="s">
        <v>32</v>
      </c>
      <c r="E83" s="123"/>
      <c r="F83" s="123"/>
      <c r="G83" s="129"/>
      <c r="H83" s="67"/>
      <c r="I83" s="71"/>
      <c r="M83" s="17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3:23" ht="20.100000000000001" customHeight="1" x14ac:dyDescent="0.15">
      <c r="C84" s="13"/>
      <c r="D84" s="66" t="s">
        <v>33</v>
      </c>
      <c r="E84" s="123"/>
      <c r="F84" s="123"/>
      <c r="G84" s="129"/>
      <c r="H84" s="67"/>
      <c r="I84" s="71"/>
      <c r="M84" s="17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3:23" ht="20.100000000000001" customHeight="1" x14ac:dyDescent="0.15">
      <c r="C85" s="13"/>
      <c r="D85" s="66" t="s">
        <v>34</v>
      </c>
      <c r="E85" s="123"/>
      <c r="F85" s="123"/>
      <c r="G85" s="129"/>
      <c r="H85" s="67"/>
      <c r="I85" s="71"/>
      <c r="M85" s="17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3:23" ht="20.100000000000001" customHeight="1" x14ac:dyDescent="0.15">
      <c r="C86" s="13"/>
      <c r="D86" s="66" t="s">
        <v>35</v>
      </c>
      <c r="E86" s="123"/>
      <c r="F86" s="123"/>
      <c r="G86" s="129"/>
      <c r="H86" s="67"/>
      <c r="I86" s="71"/>
      <c r="M86" s="17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3:23" ht="20.100000000000001" customHeight="1" x14ac:dyDescent="0.15">
      <c r="C87" s="13"/>
      <c r="D87" s="66" t="s">
        <v>36</v>
      </c>
      <c r="E87" s="123"/>
      <c r="F87" s="123"/>
      <c r="G87" s="129"/>
      <c r="H87" s="67"/>
      <c r="I87" s="71"/>
      <c r="M87" s="17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3:23" ht="20.100000000000001" customHeight="1" x14ac:dyDescent="0.15">
      <c r="C88" s="13"/>
      <c r="D88" s="66" t="s">
        <v>37</v>
      </c>
      <c r="E88" s="123"/>
      <c r="F88" s="123"/>
      <c r="G88" s="129"/>
      <c r="H88" s="67"/>
      <c r="I88" s="71"/>
      <c r="M88" s="17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3:23" ht="20.100000000000001" customHeight="1" x14ac:dyDescent="0.15">
      <c r="C89" s="13"/>
      <c r="D89" s="66" t="s">
        <v>38</v>
      </c>
      <c r="E89" s="123"/>
      <c r="F89" s="123"/>
      <c r="G89" s="129"/>
      <c r="H89" s="67"/>
      <c r="I89" s="71"/>
      <c r="M89" s="17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3:23" ht="20.100000000000001" customHeight="1" x14ac:dyDescent="0.15">
      <c r="C90" s="13"/>
      <c r="D90" s="66" t="s">
        <v>39</v>
      </c>
      <c r="E90" s="123"/>
      <c r="F90" s="123"/>
      <c r="G90" s="129"/>
      <c r="H90" s="67"/>
      <c r="I90" s="71"/>
      <c r="M90" s="17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3:23" ht="20.100000000000001" customHeight="1" x14ac:dyDescent="0.15">
      <c r="C91" s="13"/>
      <c r="D91" s="66" t="s">
        <v>40</v>
      </c>
      <c r="E91" s="123"/>
      <c r="F91" s="123"/>
      <c r="G91" s="129"/>
      <c r="H91" s="67"/>
      <c r="I91" s="71"/>
      <c r="M91" s="17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3:23" ht="20.100000000000001" customHeight="1" x14ac:dyDescent="0.15">
      <c r="C92" s="13"/>
      <c r="D92" s="66" t="s">
        <v>41</v>
      </c>
      <c r="E92" s="123"/>
      <c r="F92" s="123"/>
      <c r="G92" s="129"/>
      <c r="H92" s="67"/>
      <c r="I92" s="71"/>
      <c r="M92" s="17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3:23" ht="20.100000000000001" customHeight="1" x14ac:dyDescent="0.15">
      <c r="C93" s="13"/>
      <c r="D93" s="69" t="s">
        <v>42</v>
      </c>
      <c r="E93" s="118"/>
      <c r="F93" s="118"/>
      <c r="G93" s="127"/>
      <c r="H93" s="70"/>
      <c r="I93" s="71"/>
      <c r="M93" s="17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3:23" ht="20.100000000000001" customHeight="1" x14ac:dyDescent="0.15">
      <c r="C94" s="13"/>
      <c r="D94" s="69" t="s">
        <v>43</v>
      </c>
      <c r="E94" s="118"/>
      <c r="F94" s="118"/>
      <c r="G94" s="127"/>
      <c r="H94" s="70"/>
      <c r="I94" s="71"/>
      <c r="M94" s="17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3:23" ht="20.100000000000001" customHeight="1" x14ac:dyDescent="0.15">
      <c r="C95" s="13"/>
      <c r="D95" s="69" t="s">
        <v>44</v>
      </c>
      <c r="E95" s="118"/>
      <c r="F95" s="118"/>
      <c r="G95" s="127"/>
      <c r="H95" s="70"/>
      <c r="I95" s="71"/>
      <c r="M95" s="17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3:23" ht="20.100000000000001" customHeight="1" thickBot="1" x14ac:dyDescent="0.2">
      <c r="C96" s="86"/>
      <c r="D96" s="79" t="s">
        <v>45</v>
      </c>
      <c r="E96" s="120"/>
      <c r="F96" s="120"/>
      <c r="G96" s="130"/>
      <c r="H96" s="73"/>
      <c r="I96" s="74"/>
      <c r="M96" s="17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3:11" ht="20.100000000000001" customHeight="1" thickBot="1" x14ac:dyDescent="0.2">
      <c r="C97" s="87"/>
      <c r="D97" s="264" t="str">
        <f>連名契約【税込用】必要積算経費一覧表_当該年度!D36</f>
        <v>７　消費税相当額（大項目合計）</v>
      </c>
      <c r="E97" s="265"/>
      <c r="F97" s="265"/>
      <c r="G97" s="265"/>
      <c r="H97" s="34"/>
      <c r="I97" s="41">
        <f>明細Ⅰ【物品費】!$I20+明細Ⅱ【人件費・謝金】!$I20+明細Ⅲ【旅費】!$I20+明細Ⅳ【その他】!$I20</f>
        <v>0</v>
      </c>
      <c r="J97" s="30">
        <f>明細Ⅰ【物品費】!$J20+明細Ⅱ【人件費・謝金】!$J20+明細Ⅲ【旅費】!$J20+明細Ⅳ【その他】!$J20</f>
        <v>0</v>
      </c>
      <c r="K97" s="36">
        <f>$J97</f>
        <v>0</v>
      </c>
    </row>
    <row r="98" spans="3:11" ht="20.100000000000001" customHeight="1" x14ac:dyDescent="0.15">
      <c r="D98" s="16"/>
    </row>
    <row r="99" spans="3:11" ht="20.100000000000001" customHeight="1" x14ac:dyDescent="0.15">
      <c r="J99" s="40"/>
    </row>
  </sheetData>
  <sheetProtection algorithmName="SHA-512" hashValue="LGI+MZbGCUp6p+zByHTok0MbyxLcPrAOVo+dxOcgxp+DP56FE4ycQCShOao48whZ3xudm/Wf/lyj2lvSQ6C5+g==" saltValue="sTpEPC3+XGiRvW5sq3yhUg==" spinCount="100000" sheet="1" formatCells="0" formatRows="0" insertRows="0"/>
  <protectedRanges>
    <protectedRange sqref="D22:I41 D43:I47 D60:I69 D77:I96 D49:I58 D48 D71:I75" name="範囲1_1"/>
  </protectedRanges>
  <mergeCells count="23">
    <mergeCell ref="K18:K19"/>
    <mergeCell ref="I18:J18"/>
    <mergeCell ref="C18:G18"/>
    <mergeCell ref="C13:D13"/>
    <mergeCell ref="H18:H19"/>
    <mergeCell ref="C15:D15"/>
    <mergeCell ref="E15:H15"/>
    <mergeCell ref="E17:H17"/>
    <mergeCell ref="C11:H11"/>
    <mergeCell ref="C16:D16"/>
    <mergeCell ref="C17:D17"/>
    <mergeCell ref="C14:D14"/>
    <mergeCell ref="E13:H13"/>
    <mergeCell ref="E14:H14"/>
    <mergeCell ref="E16:H16"/>
    <mergeCell ref="D20:G20"/>
    <mergeCell ref="D97:G97"/>
    <mergeCell ref="D21:G21"/>
    <mergeCell ref="D42:G42"/>
    <mergeCell ref="D48:G48"/>
    <mergeCell ref="D70:G70"/>
    <mergeCell ref="D59:G59"/>
    <mergeCell ref="D76:G76"/>
  </mergeCells>
  <phoneticPr fontId="5"/>
  <dataValidations count="1">
    <dataValidation type="whole" operator="greaterThanOrEqual" allowBlank="1" showInputMessage="1" showErrorMessage="1" error="整数を入力してください。" sqref="H22:I41 H77:I96 H71:I75 H60:I69 H49:I58 H43:I47">
      <formula1>0</formula1>
    </dataValidation>
  </dataValidations>
  <pageMargins left="0.98425196850393704" right="0.39370078740157483" top="1.1811023622047245" bottom="0.59055118110236227" header="0.51181102362204722" footer="0.11811023622047245"/>
  <pageSetup paperSize="9" scale="58" fitToHeight="0" orientation="portrait" horizontalDpi="400" verticalDpi="400" r:id="rId1"/>
  <headerFooter alignWithMargins="0">
    <oddHeader>&amp;L(30-2)
様式１－１－1別紙１&amp;R年度別実施計画書別紙１</oddHeader>
    <oddFooter>&amp;C&amp;P／&amp;N</oddFooter>
  </headerFooter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連名契約【税込用】必要積算経費一覧表_当該年度</vt:lpstr>
      <vt:lpstr>明細Ⅰ【物品費】</vt:lpstr>
      <vt:lpstr>明細Ⅱ【人件費・謝金】</vt:lpstr>
      <vt:lpstr>明細Ⅲ【旅費】</vt:lpstr>
      <vt:lpstr>明細Ⅳ【その他】</vt:lpstr>
      <vt:lpstr>明細Ⅰ【物品費】!Print_Area</vt:lpstr>
      <vt:lpstr>明細Ⅱ【人件費・謝金】!Print_Area</vt:lpstr>
      <vt:lpstr>明細Ⅲ【旅費】!Print_Area</vt:lpstr>
      <vt:lpstr>明細Ⅳ【その他】!Print_Area</vt:lpstr>
      <vt:lpstr>連名契約【税込用】必要積算経費一覧表_当該年度!Print_Area</vt:lpstr>
      <vt:lpstr>明細Ⅰ【物品費】!Print_Titles</vt:lpstr>
      <vt:lpstr>明細Ⅱ【人件費・謝金】!Print_Titles</vt:lpstr>
      <vt:lpstr>明細Ⅲ【旅費】!Print_Titles</vt:lpstr>
      <vt:lpstr>明細Ⅳ【その他】!Print_Titles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2013-06-26T00:18:25Z</dcterms:created>
  <dcterms:modified xsi:type="dcterms:W3CDTF">2018-06-20T01:38:14Z</dcterms:modified>
</cp:coreProperties>
</file>