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filterPrivacy="1" defaultThemeVersion="124226"/>
  <bookViews>
    <workbookView xWindow="0" yWindow="0" windowWidth="25095" windowHeight="11220" tabRatio="775" firstSheet="39" activeTab="44"/>
  </bookViews>
  <sheets>
    <sheet name="一括契約【税込用】必要積算経費一覧表_当該年度" sheetId="4" r:id="rId1"/>
    <sheet name="代表者_明細(Ⅰ物品費）" sheetId="5" r:id="rId2"/>
    <sheet name="代表者_明細（Ⅱ人件費・謝金）" sheetId="7" r:id="rId3"/>
    <sheet name="代表者_明細（Ⅲ旅費）" sheetId="18" r:id="rId4"/>
    <sheet name="代表者_明細（Ⅳその他）" sheetId="8" r:id="rId5"/>
    <sheet name="税込者１_明細（Ⅰ物品費）" sheetId="19" r:id="rId6"/>
    <sheet name="税込者１_明細（Ⅱ人件費・謝金）" sheetId="20" r:id="rId7"/>
    <sheet name="税込者１_明細（Ⅲ旅費）" sheetId="21" r:id="rId8"/>
    <sheet name="税込者１_明細（Ⅳその他）" sheetId="22" r:id="rId9"/>
    <sheet name="税込者２_明細（Ⅰ物品費）" sheetId="23" r:id="rId10"/>
    <sheet name="税込者２_明細（Ⅱ人件費・謝金）" sheetId="24" r:id="rId11"/>
    <sheet name="税込者２_明細（Ⅲ旅費）" sheetId="25" r:id="rId12"/>
    <sheet name="税込者２_明細（Ⅳその他）" sheetId="26" r:id="rId13"/>
    <sheet name="税込者３_明細（Ⅰ物品費）" sheetId="27" r:id="rId14"/>
    <sheet name="税込者３_明細（Ⅱ人件費・謝金）" sheetId="28" r:id="rId15"/>
    <sheet name="税込者３_明細（Ⅲ旅費）" sheetId="29" r:id="rId16"/>
    <sheet name="税込者３_明細（Ⅳその他）" sheetId="30" r:id="rId17"/>
    <sheet name="税込者４_明細（Ⅰ物品費）" sheetId="47" r:id="rId18"/>
    <sheet name="税込者４_明細（Ⅱ人件費・謝金）" sheetId="46" r:id="rId19"/>
    <sheet name="税込者４_明細（Ⅲ旅費）" sheetId="45" r:id="rId20"/>
    <sheet name="税込者４_明細（Ⅳその他）" sheetId="44" r:id="rId21"/>
    <sheet name="税込者５_明細（Ⅰ物品費）" sheetId="48" r:id="rId22"/>
    <sheet name="税込者５_明細（Ⅱ人件費・謝金）" sheetId="49" r:id="rId23"/>
    <sheet name="税込者５_明細（Ⅲ旅費）" sheetId="50" r:id="rId24"/>
    <sheet name="税込者５_明細（Ⅳその他）" sheetId="51" r:id="rId25"/>
    <sheet name="税抜者１_明細（Ⅰ物品費）" sheetId="31" r:id="rId26"/>
    <sheet name="税抜者１_明細（Ⅱ人件費・謝金）" sheetId="32" r:id="rId27"/>
    <sheet name="税抜者１_明細（Ⅲ旅費）" sheetId="33" r:id="rId28"/>
    <sheet name="税抜者１_明細（Ⅳその他）" sheetId="34" r:id="rId29"/>
    <sheet name="税抜者２_明細（Ⅰ物品費）" sheetId="35" r:id="rId30"/>
    <sheet name="税抜者２_明細（Ⅱ人件費・謝金）" sheetId="36" r:id="rId31"/>
    <sheet name="税抜者２_明細（Ⅲ旅費）" sheetId="37" r:id="rId32"/>
    <sheet name="税抜者２_明細（Ⅳその他）" sheetId="38" r:id="rId33"/>
    <sheet name="税抜者３_明細（Ⅰ物品費）" sheetId="39" r:id="rId34"/>
    <sheet name="税抜者３_明細（Ⅱ人件費・謝金）" sheetId="40" r:id="rId35"/>
    <sheet name="税抜者３_明細（Ⅲ旅費）" sheetId="41" r:id="rId36"/>
    <sheet name="税抜者３_明細（Ⅳその他）" sheetId="42" r:id="rId37"/>
    <sheet name="税抜者４_明細（Ⅰ物品費）" sheetId="52" r:id="rId38"/>
    <sheet name="税抜者４_明細（Ⅱ人件費・謝金）" sheetId="53" r:id="rId39"/>
    <sheet name="税抜者４_明細（Ⅲ旅費）" sheetId="54" r:id="rId40"/>
    <sheet name="税抜者４_明細（Ⅳその他）" sheetId="55" r:id="rId41"/>
    <sheet name="税抜者５_明細（Ⅰ物品費）" sheetId="56" r:id="rId42"/>
    <sheet name="税抜者５_明細（Ⅱ人件費・謝金）" sheetId="57" r:id="rId43"/>
    <sheet name="税抜者５_明細（Ⅲ旅費）" sheetId="58" r:id="rId44"/>
    <sheet name="税抜者５_明細（Ⅳその他）" sheetId="59" r:id="rId45"/>
  </sheets>
  <definedNames>
    <definedName name="_xlnm.Print_Area" localSheetId="0">一括契約【税込用】必要積算経費一覧表_当該年度!$C$12:$AE$74</definedName>
    <definedName name="_xlnm.Print_Area" localSheetId="5">'税込者１_明細（Ⅰ物品費）'!$C$12:$K$57</definedName>
    <definedName name="_xlnm.Print_Area" localSheetId="6">'税込者１_明細（Ⅱ人件費・謝金）'!$C$12:$K$52</definedName>
    <definedName name="_xlnm.Print_Area" localSheetId="7">'税込者１_明細（Ⅲ旅費）'!$C$12:$K$51</definedName>
    <definedName name="_xlnm.Print_Area" localSheetId="8">'税込者１_明細（Ⅳその他）'!$C$12:$K$97</definedName>
    <definedName name="_xlnm.Print_Area" localSheetId="9">'税込者２_明細（Ⅰ物品費）'!$C$12:$K$57</definedName>
    <definedName name="_xlnm.Print_Area" localSheetId="10">'税込者２_明細（Ⅱ人件費・謝金）'!$C$12:$K$52</definedName>
    <definedName name="_xlnm.Print_Area" localSheetId="11">'税込者２_明細（Ⅲ旅費）'!$C$12:$K$51</definedName>
    <definedName name="_xlnm.Print_Area" localSheetId="12">'税込者２_明細（Ⅳその他）'!$C$12:$K$97</definedName>
    <definedName name="_xlnm.Print_Area" localSheetId="13">'税込者３_明細（Ⅰ物品費）'!$C$12:$K$57</definedName>
    <definedName name="_xlnm.Print_Area" localSheetId="14">'税込者３_明細（Ⅱ人件費・謝金）'!$C$12:$K$52</definedName>
    <definedName name="_xlnm.Print_Area" localSheetId="15">'税込者３_明細（Ⅲ旅費）'!$C$12:$K$51</definedName>
    <definedName name="_xlnm.Print_Area" localSheetId="16">'税込者３_明細（Ⅳその他）'!$C$12:$K$97</definedName>
    <definedName name="_xlnm.Print_Area" localSheetId="17">'税込者４_明細（Ⅰ物品費）'!$C$12:$K$57</definedName>
    <definedName name="_xlnm.Print_Area" localSheetId="18">'税込者４_明細（Ⅱ人件費・謝金）'!$C$12:$K$52</definedName>
    <definedName name="_xlnm.Print_Area" localSheetId="19">'税込者４_明細（Ⅲ旅費）'!$C$12:$K$51</definedName>
    <definedName name="_xlnm.Print_Area" localSheetId="20">'税込者４_明細（Ⅳその他）'!$C$12:$K$97</definedName>
    <definedName name="_xlnm.Print_Area" localSheetId="21">'税込者５_明細（Ⅰ物品費）'!$C$12:$K$57</definedName>
    <definedName name="_xlnm.Print_Area" localSheetId="22">'税込者５_明細（Ⅱ人件費・謝金）'!$C$12:$K$52</definedName>
    <definedName name="_xlnm.Print_Area" localSheetId="23">'税込者５_明細（Ⅲ旅費）'!$C$12:$K$51</definedName>
    <definedName name="_xlnm.Print_Area" localSheetId="24">'税込者５_明細（Ⅳその他）'!$C$12:$K$97</definedName>
    <definedName name="_xlnm.Print_Area" localSheetId="25">'税抜者１_明細（Ⅰ物品費）'!$C$12:$I$57</definedName>
    <definedName name="_xlnm.Print_Area" localSheetId="26">'税抜者１_明細（Ⅱ人件費・謝金）'!$C$12:$I$52</definedName>
    <definedName name="_xlnm.Print_Area" localSheetId="27">'税抜者１_明細（Ⅲ旅費）'!$C$12:$I$51</definedName>
    <definedName name="_xlnm.Print_Area" localSheetId="28">'税抜者１_明細（Ⅳその他）'!$C$12:$I$96</definedName>
    <definedName name="_xlnm.Print_Area" localSheetId="29">'税抜者２_明細（Ⅰ物品費）'!$C$12:$I$57</definedName>
    <definedName name="_xlnm.Print_Area" localSheetId="30">'税抜者２_明細（Ⅱ人件費・謝金）'!$C$12:$I$52</definedName>
    <definedName name="_xlnm.Print_Area" localSheetId="31">'税抜者２_明細（Ⅲ旅費）'!$C$12:$I$51</definedName>
    <definedName name="_xlnm.Print_Area" localSheetId="32">'税抜者２_明細（Ⅳその他）'!$C$12:$I$96</definedName>
    <definedName name="_xlnm.Print_Area" localSheetId="33">'税抜者３_明細（Ⅰ物品費）'!$C$12:$I$57</definedName>
    <definedName name="_xlnm.Print_Area" localSheetId="34">'税抜者３_明細（Ⅱ人件費・謝金）'!$C$12:$I$52</definedName>
    <definedName name="_xlnm.Print_Area" localSheetId="35">'税抜者３_明細（Ⅲ旅費）'!$C$12:$I$51</definedName>
    <definedName name="_xlnm.Print_Area" localSheetId="36">'税抜者３_明細（Ⅳその他）'!$C$12:$I$96</definedName>
    <definedName name="_xlnm.Print_Area" localSheetId="37">'税抜者４_明細（Ⅰ物品費）'!$C$12:$I$57</definedName>
    <definedName name="_xlnm.Print_Area" localSheetId="38">'税抜者４_明細（Ⅱ人件費・謝金）'!$C$12:$I$52</definedName>
    <definedName name="_xlnm.Print_Area" localSheetId="39">'税抜者４_明細（Ⅲ旅費）'!$C$12:$I$51</definedName>
    <definedName name="_xlnm.Print_Area" localSheetId="40">'税抜者４_明細（Ⅳその他）'!$C$12:$I$96</definedName>
    <definedName name="_xlnm.Print_Area" localSheetId="41">'税抜者５_明細（Ⅰ物品費）'!$C$12:$I$57</definedName>
    <definedName name="_xlnm.Print_Area" localSheetId="42">'税抜者５_明細（Ⅱ人件費・謝金）'!$C$12:$I$52</definedName>
    <definedName name="_xlnm.Print_Area" localSheetId="43">'税抜者５_明細（Ⅲ旅費）'!$C$12:$I$51</definedName>
    <definedName name="_xlnm.Print_Area" localSheetId="44">'税抜者５_明細（Ⅳその他）'!$C$12:$I$96</definedName>
    <definedName name="_xlnm.Print_Area" localSheetId="1">'代表者_明細(Ⅰ物品費）'!$C$12:$K$57</definedName>
    <definedName name="_xlnm.Print_Area" localSheetId="2">'代表者_明細（Ⅱ人件費・謝金）'!$C$12:$K$52</definedName>
    <definedName name="_xlnm.Print_Area" localSheetId="3">'代表者_明細（Ⅲ旅費）'!$C$12:$K$51</definedName>
    <definedName name="_xlnm.Print_Area" localSheetId="4">'代表者_明細（Ⅳその他）'!$C$12:$K$97</definedName>
    <definedName name="_xlnm.Print_Titles" localSheetId="5">'税込者１_明細（Ⅰ物品費）'!$18:$19</definedName>
    <definedName name="_xlnm.Print_Titles" localSheetId="6">'税込者１_明細（Ⅱ人件費・謝金）'!$18:$19</definedName>
    <definedName name="_xlnm.Print_Titles" localSheetId="7">'税込者１_明細（Ⅲ旅費）'!$18:$19</definedName>
    <definedName name="_xlnm.Print_Titles" localSheetId="8">'税込者１_明細（Ⅳその他）'!$18:$19</definedName>
    <definedName name="_xlnm.Print_Titles" localSheetId="9">'税込者２_明細（Ⅰ物品費）'!$18:$19</definedName>
    <definedName name="_xlnm.Print_Titles" localSheetId="10">'税込者２_明細（Ⅱ人件費・謝金）'!$18:$19</definedName>
    <definedName name="_xlnm.Print_Titles" localSheetId="11">'税込者２_明細（Ⅲ旅費）'!$18:$19</definedName>
    <definedName name="_xlnm.Print_Titles" localSheetId="12">'税込者２_明細（Ⅳその他）'!$18:$19</definedName>
    <definedName name="_xlnm.Print_Titles" localSheetId="13">'税込者３_明細（Ⅰ物品費）'!$18:$19</definedName>
    <definedName name="_xlnm.Print_Titles" localSheetId="14">'税込者３_明細（Ⅱ人件費・謝金）'!$18:$19</definedName>
    <definedName name="_xlnm.Print_Titles" localSheetId="15">'税込者３_明細（Ⅲ旅費）'!$18:$19</definedName>
    <definedName name="_xlnm.Print_Titles" localSheetId="16">'税込者３_明細（Ⅳその他）'!$18:$19</definedName>
    <definedName name="_xlnm.Print_Titles" localSheetId="17">'税込者４_明細（Ⅰ物品費）'!$18:$19</definedName>
    <definedName name="_xlnm.Print_Titles" localSheetId="18">'税込者４_明細（Ⅱ人件費・謝金）'!$18:$19</definedName>
    <definedName name="_xlnm.Print_Titles" localSheetId="19">'税込者４_明細（Ⅲ旅費）'!$18:$19</definedName>
    <definedName name="_xlnm.Print_Titles" localSheetId="20">'税込者４_明細（Ⅳその他）'!$18:$19</definedName>
    <definedName name="_xlnm.Print_Titles" localSheetId="21">'税込者５_明細（Ⅰ物品費）'!$18:$19</definedName>
    <definedName name="_xlnm.Print_Titles" localSheetId="22">'税込者５_明細（Ⅱ人件費・謝金）'!$18:$19</definedName>
    <definedName name="_xlnm.Print_Titles" localSheetId="23">'税込者５_明細（Ⅲ旅費）'!$18:$19</definedName>
    <definedName name="_xlnm.Print_Titles" localSheetId="24">'税込者５_明細（Ⅳその他）'!$18:$19</definedName>
    <definedName name="_xlnm.Print_Titles" localSheetId="25">'税抜者１_明細（Ⅰ物品費）'!$18:$19</definedName>
    <definedName name="_xlnm.Print_Titles" localSheetId="26">'税抜者１_明細（Ⅱ人件費・謝金）'!$18:$19</definedName>
    <definedName name="_xlnm.Print_Titles" localSheetId="27">'税抜者１_明細（Ⅲ旅費）'!$18:$19</definedName>
    <definedName name="_xlnm.Print_Titles" localSheetId="28">'税抜者１_明細（Ⅳその他）'!$18:$19</definedName>
    <definedName name="_xlnm.Print_Titles" localSheetId="29">'税抜者２_明細（Ⅰ物品費）'!$18:$19</definedName>
    <definedName name="_xlnm.Print_Titles" localSheetId="30">'税抜者２_明細（Ⅱ人件費・謝金）'!$18:$19</definedName>
    <definedName name="_xlnm.Print_Titles" localSheetId="31">'税抜者２_明細（Ⅲ旅費）'!$18:$19</definedName>
    <definedName name="_xlnm.Print_Titles" localSheetId="32">'税抜者２_明細（Ⅳその他）'!$18:$19</definedName>
    <definedName name="_xlnm.Print_Titles" localSheetId="33">'税抜者３_明細（Ⅰ物品費）'!$18:$19</definedName>
    <definedName name="_xlnm.Print_Titles" localSheetId="34">'税抜者３_明細（Ⅱ人件費・謝金）'!$18:$19</definedName>
    <definedName name="_xlnm.Print_Titles" localSheetId="35">'税抜者３_明細（Ⅲ旅費）'!$18:$19</definedName>
    <definedName name="_xlnm.Print_Titles" localSheetId="36">'税抜者３_明細（Ⅳその他）'!$18:$19</definedName>
    <definedName name="_xlnm.Print_Titles" localSheetId="37">'税抜者４_明細（Ⅰ物品費）'!$18:$19</definedName>
    <definedName name="_xlnm.Print_Titles" localSheetId="38">'税抜者４_明細（Ⅱ人件費・謝金）'!$18:$19</definedName>
    <definedName name="_xlnm.Print_Titles" localSheetId="39">'税抜者４_明細（Ⅲ旅費）'!$18:$19</definedName>
    <definedName name="_xlnm.Print_Titles" localSheetId="40">'税抜者４_明細（Ⅳその他）'!$18:$19</definedName>
    <definedName name="_xlnm.Print_Titles" localSheetId="41">'税抜者５_明細（Ⅰ物品費）'!$18:$19</definedName>
    <definedName name="_xlnm.Print_Titles" localSheetId="42">'税抜者５_明細（Ⅱ人件費・謝金）'!$18:$19</definedName>
    <definedName name="_xlnm.Print_Titles" localSheetId="43">'税抜者５_明細（Ⅲ旅費）'!$18:$19</definedName>
    <definedName name="_xlnm.Print_Titles" localSheetId="44">'税抜者５_明細（Ⅳその他）'!$18:$19</definedName>
    <definedName name="_xlnm.Print_Titles" localSheetId="1">'代表者_明細(Ⅰ物品費）'!$18:$19</definedName>
    <definedName name="_xlnm.Print_Titles" localSheetId="2">'代表者_明細（Ⅱ人件費・謝金）'!$18:$19</definedName>
    <definedName name="_xlnm.Print_Titles" localSheetId="3">'代表者_明細（Ⅲ旅費）'!$18:$19</definedName>
    <definedName name="_xlnm.Print_Titles" localSheetId="4">'代表者_明細（Ⅳその他）'!$18:$19</definedName>
  </definedNames>
  <calcPr calcId="171027"/>
</workbook>
</file>

<file path=xl/calcChain.xml><?xml version="1.0" encoding="utf-8"?>
<calcChain xmlns="http://schemas.openxmlformats.org/spreadsheetml/2006/main">
  <c r="C7" i="59" l="1"/>
  <c r="C8" i="59"/>
  <c r="C7" i="58"/>
  <c r="C8" i="58"/>
  <c r="C7" i="57"/>
  <c r="C8" i="57"/>
  <c r="C7" i="56"/>
  <c r="C8" i="56"/>
  <c r="C7" i="55"/>
  <c r="C8" i="55"/>
  <c r="C7" i="54"/>
  <c r="C8" i="54"/>
  <c r="C7" i="53"/>
  <c r="C8" i="53"/>
  <c r="C7" i="52"/>
  <c r="C8" i="52"/>
  <c r="C7" i="42"/>
  <c r="C8" i="42"/>
  <c r="C7" i="41"/>
  <c r="C8" i="41"/>
  <c r="C7" i="40"/>
  <c r="C8" i="40"/>
  <c r="C7" i="39"/>
  <c r="C8" i="39"/>
  <c r="C7" i="38"/>
  <c r="C8" i="38"/>
  <c r="C7" i="37"/>
  <c r="C8" i="37"/>
  <c r="C7" i="36"/>
  <c r="C8" i="36"/>
  <c r="C7" i="35"/>
  <c r="C8" i="35"/>
  <c r="C8" i="34"/>
  <c r="C7" i="33"/>
  <c r="C8" i="33"/>
  <c r="C7" i="32"/>
  <c r="C8" i="32"/>
  <c r="C7" i="31"/>
  <c r="C8" i="31"/>
  <c r="C7" i="51"/>
  <c r="C8" i="51"/>
  <c r="C7" i="50"/>
  <c r="C8" i="50"/>
  <c r="C7" i="49"/>
  <c r="C8" i="49"/>
  <c r="C7" i="48"/>
  <c r="C8" i="48"/>
  <c r="C7" i="44"/>
  <c r="C8" i="44"/>
  <c r="C7" i="45"/>
  <c r="C8" i="45"/>
  <c r="C7" i="46"/>
  <c r="C8" i="46"/>
  <c r="C7" i="47"/>
  <c r="C8" i="47"/>
  <c r="C7" i="30"/>
  <c r="C8" i="30"/>
  <c r="C7" i="29"/>
  <c r="C8" i="29"/>
  <c r="C7" i="28"/>
  <c r="C8" i="28"/>
  <c r="C7" i="27"/>
  <c r="C8" i="27"/>
  <c r="C7" i="26"/>
  <c r="C8" i="26"/>
  <c r="C7" i="25"/>
  <c r="C8" i="25"/>
  <c r="C7" i="24"/>
  <c r="C8" i="24"/>
  <c r="C7" i="23"/>
  <c r="C8" i="23"/>
  <c r="C7" i="22"/>
  <c r="C8" i="22"/>
  <c r="C7" i="21"/>
  <c r="C8" i="21"/>
  <c r="C7" i="20"/>
  <c r="C8" i="20"/>
  <c r="C7" i="19"/>
  <c r="C8" i="19"/>
  <c r="C7" i="8"/>
  <c r="C8" i="8"/>
  <c r="C7" i="18"/>
  <c r="C8" i="18"/>
  <c r="C7" i="7"/>
  <c r="C8" i="7"/>
  <c r="C17" i="59" l="1"/>
  <c r="C17" i="58"/>
  <c r="C17" i="57"/>
  <c r="C17" i="56"/>
  <c r="C17" i="55"/>
  <c r="C17" i="54"/>
  <c r="C17" i="53"/>
  <c r="C17" i="52"/>
  <c r="C17" i="42"/>
  <c r="C17" i="41"/>
  <c r="C17" i="40"/>
  <c r="C17" i="39"/>
  <c r="C17" i="38"/>
  <c r="C17" i="37"/>
  <c r="C17" i="36"/>
  <c r="C17" i="35"/>
  <c r="C17" i="34"/>
  <c r="C17" i="33"/>
  <c r="C17" i="32"/>
  <c r="C17" i="31"/>
  <c r="C17" i="51"/>
  <c r="C17" i="50"/>
  <c r="C17" i="49"/>
  <c r="C17" i="48"/>
  <c r="C17" i="44"/>
  <c r="C17" i="45"/>
  <c r="C17" i="46"/>
  <c r="C17" i="47"/>
  <c r="C17" i="30"/>
  <c r="C17" i="29"/>
  <c r="C17" i="28"/>
  <c r="C17" i="27"/>
  <c r="C17" i="26"/>
  <c r="C17" i="25"/>
  <c r="C17" i="24"/>
  <c r="C17" i="23"/>
  <c r="C17" i="22"/>
  <c r="C17" i="21"/>
  <c r="C17" i="20"/>
  <c r="AE64" i="4"/>
  <c r="AD64" i="4"/>
  <c r="AC64" i="4"/>
  <c r="AB64" i="4"/>
  <c r="AA64" i="4"/>
  <c r="R64" i="4"/>
  <c r="Q64" i="4"/>
  <c r="P64" i="4"/>
  <c r="O64" i="4"/>
  <c r="N64" i="4"/>
  <c r="E17" i="59" l="1"/>
  <c r="E16" i="59"/>
  <c r="E17" i="58"/>
  <c r="E16" i="58"/>
  <c r="E17" i="57"/>
  <c r="E16" i="57"/>
  <c r="E17" i="56"/>
  <c r="E16" i="56"/>
  <c r="E17" i="55"/>
  <c r="E16" i="55"/>
  <c r="E17" i="54"/>
  <c r="E16" i="54"/>
  <c r="E17" i="53"/>
  <c r="E16" i="53"/>
  <c r="E17" i="52" l="1"/>
  <c r="E16" i="52"/>
  <c r="E17" i="42" l="1"/>
  <c r="E16" i="42"/>
  <c r="E17" i="41"/>
  <c r="E16" i="41"/>
  <c r="E17" i="40"/>
  <c r="E16" i="40"/>
  <c r="E17" i="39"/>
  <c r="E16" i="39"/>
  <c r="E17" i="38"/>
  <c r="E16" i="38"/>
  <c r="E17" i="37"/>
  <c r="E16" i="37"/>
  <c r="E17" i="36"/>
  <c r="E16" i="36"/>
  <c r="E17" i="35"/>
  <c r="E16" i="35"/>
  <c r="E17" i="34"/>
  <c r="E16" i="34"/>
  <c r="E17" i="33"/>
  <c r="E16" i="33"/>
  <c r="E17" i="32"/>
  <c r="E16" i="32"/>
  <c r="E17" i="31"/>
  <c r="E16" i="31"/>
  <c r="E17" i="51"/>
  <c r="E16" i="51"/>
  <c r="E17" i="50"/>
  <c r="E16" i="50"/>
  <c r="E17" i="49"/>
  <c r="E16" i="49"/>
  <c r="E17" i="48"/>
  <c r="E16" i="48"/>
  <c r="E17" i="44"/>
  <c r="E16" i="44"/>
  <c r="E17" i="45"/>
  <c r="E16" i="45"/>
  <c r="E17" i="46"/>
  <c r="E16" i="46"/>
  <c r="E17" i="47"/>
  <c r="E16" i="47"/>
  <c r="E17" i="30"/>
  <c r="E16" i="30"/>
  <c r="E17" i="29"/>
  <c r="E16" i="29"/>
  <c r="E17" i="28"/>
  <c r="E16" i="28"/>
  <c r="E17" i="27"/>
  <c r="E16" i="27"/>
  <c r="E17" i="26"/>
  <c r="E16" i="26"/>
  <c r="E17" i="25"/>
  <c r="E16" i="25"/>
  <c r="E17" i="24"/>
  <c r="E16" i="24"/>
  <c r="E17" i="23"/>
  <c r="E16" i="23"/>
  <c r="E17" i="22"/>
  <c r="E16" i="22"/>
  <c r="E17" i="21"/>
  <c r="E16" i="21"/>
  <c r="E17" i="20"/>
  <c r="E16" i="20"/>
  <c r="E17" i="19"/>
  <c r="E16" i="19"/>
  <c r="E17" i="8"/>
  <c r="E16" i="8"/>
  <c r="E17" i="18"/>
  <c r="E16" i="18"/>
  <c r="E17" i="7"/>
  <c r="E16" i="7"/>
  <c r="E17" i="5"/>
  <c r="E16" i="5"/>
  <c r="J19" i="4" l="1"/>
  <c r="G71" i="4" s="1"/>
  <c r="J39" i="4"/>
  <c r="AE71" i="4" s="1"/>
  <c r="J38" i="4"/>
  <c r="AD71" i="4" s="1"/>
  <c r="J37" i="4"/>
  <c r="AC71" i="4" s="1"/>
  <c r="J36" i="4"/>
  <c r="AB71" i="4" s="1"/>
  <c r="J35" i="4"/>
  <c r="AA71" i="4" s="1"/>
  <c r="J34" i="4"/>
  <c r="Z71" i="4" s="1"/>
  <c r="J33" i="4"/>
  <c r="Y71" i="4" s="1"/>
  <c r="J32" i="4"/>
  <c r="X71" i="4" s="1"/>
  <c r="J31" i="4"/>
  <c r="W71" i="4" s="1"/>
  <c r="J30" i="4"/>
  <c r="V71" i="4" s="1"/>
  <c r="J29" i="4"/>
  <c r="R71" i="4" s="1"/>
  <c r="J28" i="4"/>
  <c r="Q71" i="4" s="1"/>
  <c r="J27" i="4"/>
  <c r="P71" i="4" s="1"/>
  <c r="J26" i="4"/>
  <c r="O71" i="4" s="1"/>
  <c r="J25" i="4"/>
  <c r="N71" i="4" s="1"/>
  <c r="J24" i="4"/>
  <c r="M71" i="4" s="1"/>
  <c r="J23" i="4"/>
  <c r="L71" i="4" s="1"/>
  <c r="J22" i="4"/>
  <c r="K71" i="4" s="1"/>
  <c r="J21" i="4"/>
  <c r="J71" i="4" s="1"/>
  <c r="J20" i="4"/>
  <c r="I71" i="4" s="1"/>
  <c r="I21" i="56"/>
  <c r="I37" i="52"/>
  <c r="Y48" i="4" s="1"/>
  <c r="I21" i="53"/>
  <c r="Y50" i="4" s="1"/>
  <c r="I42" i="40"/>
  <c r="X51" i="4" s="1"/>
  <c r="I21" i="41"/>
  <c r="I20" i="41" s="1"/>
  <c r="X52" i="4" s="1"/>
  <c r="I21" i="31"/>
  <c r="J42" i="49"/>
  <c r="J59" i="51"/>
  <c r="J42" i="44"/>
  <c r="H21" i="23"/>
  <c r="H20" i="23" s="1"/>
  <c r="H37" i="23"/>
  <c r="J59" i="26"/>
  <c r="H21" i="19"/>
  <c r="I21" i="20"/>
  <c r="K21" i="20" s="1"/>
  <c r="I50" i="4" s="1"/>
  <c r="J21" i="20"/>
  <c r="J42" i="20"/>
  <c r="H21" i="5"/>
  <c r="H20" i="5" s="1"/>
  <c r="AE43" i="4"/>
  <c r="AD43" i="4"/>
  <c r="AC43" i="4"/>
  <c r="AB43" i="4"/>
  <c r="AA43" i="4"/>
  <c r="Z43" i="4"/>
  <c r="Y43" i="4"/>
  <c r="X43" i="4"/>
  <c r="W43" i="4"/>
  <c r="V43" i="4"/>
  <c r="R43" i="4"/>
  <c r="Q43" i="4"/>
  <c r="P43" i="4"/>
  <c r="O43" i="4"/>
  <c r="N43" i="4"/>
  <c r="M43" i="4"/>
  <c r="L43" i="4"/>
  <c r="K43" i="4"/>
  <c r="J43" i="4"/>
  <c r="I43" i="4"/>
  <c r="F43" i="4"/>
  <c r="AE42" i="4"/>
  <c r="AD42" i="4"/>
  <c r="AC42" i="4"/>
  <c r="AB42" i="4"/>
  <c r="AA42" i="4"/>
  <c r="Z42" i="4"/>
  <c r="Y42" i="4"/>
  <c r="X42" i="4"/>
  <c r="W42" i="4"/>
  <c r="V42" i="4"/>
  <c r="R42" i="4"/>
  <c r="Q42" i="4"/>
  <c r="P42" i="4"/>
  <c r="O42" i="4"/>
  <c r="N42" i="4"/>
  <c r="M42" i="4"/>
  <c r="L42" i="4"/>
  <c r="K42" i="4"/>
  <c r="J42" i="4"/>
  <c r="I42" i="4"/>
  <c r="F42" i="4"/>
  <c r="F62" i="4"/>
  <c r="F64" i="4" s="1"/>
  <c r="D76" i="59"/>
  <c r="D70" i="59"/>
  <c r="D59" i="59"/>
  <c r="D48" i="59"/>
  <c r="D42" i="59"/>
  <c r="C20" i="59"/>
  <c r="D21" i="59"/>
  <c r="D42" i="57"/>
  <c r="C20" i="57"/>
  <c r="D21" i="57"/>
  <c r="D37" i="56"/>
  <c r="C20" i="56"/>
  <c r="D21" i="56"/>
  <c r="D76" i="55"/>
  <c r="D70" i="55"/>
  <c r="D59" i="55"/>
  <c r="D48" i="55"/>
  <c r="D42" i="55"/>
  <c r="C20" i="55"/>
  <c r="D21" i="55"/>
  <c r="D42" i="53"/>
  <c r="C20" i="53"/>
  <c r="D21" i="53"/>
  <c r="D37" i="52"/>
  <c r="D21" i="52"/>
  <c r="C20" i="52"/>
  <c r="D76" i="42"/>
  <c r="D70" i="42"/>
  <c r="D59" i="42"/>
  <c r="D48" i="42"/>
  <c r="D42" i="42"/>
  <c r="D21" i="42"/>
  <c r="C20" i="42"/>
  <c r="D42" i="40"/>
  <c r="C20" i="40"/>
  <c r="D21" i="40"/>
  <c r="D37" i="39"/>
  <c r="C20" i="39"/>
  <c r="D21" i="39"/>
  <c r="D76" i="38"/>
  <c r="D70" i="38"/>
  <c r="D59" i="38"/>
  <c r="D48" i="38"/>
  <c r="D42" i="38"/>
  <c r="C20" i="38"/>
  <c r="D21" i="38"/>
  <c r="D42" i="36"/>
  <c r="D21" i="36"/>
  <c r="C20" i="36"/>
  <c r="D37" i="35"/>
  <c r="C20" i="35"/>
  <c r="D21" i="35"/>
  <c r="D76" i="34"/>
  <c r="D70" i="34"/>
  <c r="D59" i="34"/>
  <c r="D48" i="34"/>
  <c r="D42" i="34"/>
  <c r="D21" i="34"/>
  <c r="C20" i="34"/>
  <c r="C20" i="37"/>
  <c r="C20" i="41"/>
  <c r="C20" i="54"/>
  <c r="C20" i="58"/>
  <c r="C20" i="33"/>
  <c r="D21" i="37"/>
  <c r="D21" i="41"/>
  <c r="D21" i="54"/>
  <c r="D21" i="58"/>
  <c r="D21" i="33"/>
  <c r="D42" i="32"/>
  <c r="C20" i="32"/>
  <c r="D21" i="32"/>
  <c r="D37" i="31"/>
  <c r="C20" i="31"/>
  <c r="D21" i="31"/>
  <c r="D97" i="51"/>
  <c r="D76" i="51"/>
  <c r="D70" i="51"/>
  <c r="D59" i="51"/>
  <c r="D48" i="51"/>
  <c r="D42" i="51"/>
  <c r="C20" i="51"/>
  <c r="D21" i="51"/>
  <c r="C20" i="50"/>
  <c r="D21" i="50"/>
  <c r="D42" i="49"/>
  <c r="C20" i="49"/>
  <c r="D21" i="49"/>
  <c r="D37" i="48"/>
  <c r="C20" i="48"/>
  <c r="D21" i="48"/>
  <c r="D97" i="44"/>
  <c r="D76" i="44"/>
  <c r="D70" i="44"/>
  <c r="D59" i="44"/>
  <c r="D48" i="44"/>
  <c r="D42" i="44"/>
  <c r="C20" i="44"/>
  <c r="D21" i="44"/>
  <c r="C20" i="45"/>
  <c r="D21" i="45"/>
  <c r="D42" i="46"/>
  <c r="C20" i="46"/>
  <c r="D21" i="46"/>
  <c r="D37" i="47"/>
  <c r="D21" i="47"/>
  <c r="C20" i="47"/>
  <c r="D97" i="30"/>
  <c r="D76" i="30"/>
  <c r="D70" i="30"/>
  <c r="D59" i="30"/>
  <c r="D48" i="30"/>
  <c r="D42" i="30"/>
  <c r="D21" i="30"/>
  <c r="C20" i="30"/>
  <c r="C20" i="29"/>
  <c r="D21" i="29"/>
  <c r="D42" i="28"/>
  <c r="C20" i="28"/>
  <c r="D21" i="28"/>
  <c r="D37" i="27"/>
  <c r="D21" i="27"/>
  <c r="C20" i="27"/>
  <c r="D59" i="26"/>
  <c r="D48" i="26"/>
  <c r="D42" i="26"/>
  <c r="D21" i="26"/>
  <c r="C20" i="26"/>
  <c r="C20" i="25"/>
  <c r="D21" i="25"/>
  <c r="D42" i="24"/>
  <c r="C20" i="24"/>
  <c r="D21" i="24"/>
  <c r="D37" i="23"/>
  <c r="C20" i="23"/>
  <c r="D21" i="23"/>
  <c r="D97" i="22"/>
  <c r="D76" i="22"/>
  <c r="D70" i="22"/>
  <c r="D59" i="22"/>
  <c r="D48" i="22"/>
  <c r="D42" i="22"/>
  <c r="C20" i="21"/>
  <c r="D21" i="21"/>
  <c r="D42" i="20"/>
  <c r="C20" i="20"/>
  <c r="D21" i="20"/>
  <c r="D37" i="19"/>
  <c r="C20" i="19"/>
  <c r="D21" i="19"/>
  <c r="D97" i="8"/>
  <c r="D76" i="8"/>
  <c r="D70" i="8"/>
  <c r="D59" i="8"/>
  <c r="D48" i="8"/>
  <c r="D42" i="8"/>
  <c r="C20" i="8"/>
  <c r="D21" i="8"/>
  <c r="D21" i="18"/>
  <c r="C20" i="22"/>
  <c r="D21" i="22"/>
  <c r="D42" i="7"/>
  <c r="C20" i="7"/>
  <c r="D21" i="7"/>
  <c r="D37" i="5"/>
  <c r="C13" i="7"/>
  <c r="C13" i="8"/>
  <c r="C13" i="20"/>
  <c r="C13" i="21"/>
  <c r="C13" i="22"/>
  <c r="C13" i="23"/>
  <c r="C13" i="24"/>
  <c r="C13" i="25"/>
  <c r="C13" i="26"/>
  <c r="C13" i="27"/>
  <c r="C13" i="28"/>
  <c r="C13" i="29"/>
  <c r="C13" i="30"/>
  <c r="C13" i="47"/>
  <c r="C13" i="46"/>
  <c r="C13" i="45"/>
  <c r="C13" i="44"/>
  <c r="C13" i="48"/>
  <c r="C13" i="49"/>
  <c r="C13" i="50"/>
  <c r="C13" i="51"/>
  <c r="C13" i="31"/>
  <c r="C13" i="32"/>
  <c r="C13" i="33"/>
  <c r="C13" i="34"/>
  <c r="C13" i="35"/>
  <c r="C13" i="36"/>
  <c r="C13" i="37"/>
  <c r="C13" i="38"/>
  <c r="C13" i="39"/>
  <c r="C13" i="40"/>
  <c r="C13" i="41"/>
  <c r="C13" i="42"/>
  <c r="C13" i="52"/>
  <c r="C13" i="53"/>
  <c r="C13" i="54"/>
  <c r="C13" i="55"/>
  <c r="C13" i="56"/>
  <c r="C13" i="57"/>
  <c r="C13" i="58"/>
  <c r="C13" i="59"/>
  <c r="C13" i="5"/>
  <c r="C14" i="7"/>
  <c r="C14" i="8"/>
  <c r="C14" i="20"/>
  <c r="C14" i="21"/>
  <c r="C14" i="22"/>
  <c r="C14" i="23"/>
  <c r="C14" i="24"/>
  <c r="C14" i="25"/>
  <c r="C14" i="26"/>
  <c r="C14" i="27"/>
  <c r="C14" i="28"/>
  <c r="C14" i="29"/>
  <c r="C14" i="30"/>
  <c r="C14" i="47"/>
  <c r="C14" i="46"/>
  <c r="C14" i="45"/>
  <c r="C14" i="44"/>
  <c r="C14" i="48"/>
  <c r="C14" i="49"/>
  <c r="C14" i="50"/>
  <c r="C14" i="51"/>
  <c r="C14" i="31"/>
  <c r="C14" i="32"/>
  <c r="C14" i="33"/>
  <c r="C14" i="34"/>
  <c r="C14" i="35"/>
  <c r="C14" i="36"/>
  <c r="C14" i="37"/>
  <c r="C14" i="38"/>
  <c r="C14" i="39"/>
  <c r="C14" i="40"/>
  <c r="C14" i="41"/>
  <c r="C14" i="42"/>
  <c r="C14" i="52"/>
  <c r="C14" i="53"/>
  <c r="C14" i="54"/>
  <c r="C14" i="55"/>
  <c r="C14" i="56"/>
  <c r="C14" i="57"/>
  <c r="C14" i="58"/>
  <c r="C14" i="59"/>
  <c r="C14" i="5"/>
  <c r="C15" i="7"/>
  <c r="C15" i="8"/>
  <c r="C15" i="20"/>
  <c r="C15" i="21"/>
  <c r="C15" i="22"/>
  <c r="C15" i="23"/>
  <c r="C15" i="24"/>
  <c r="C15" i="25"/>
  <c r="C15" i="26"/>
  <c r="C15" i="27"/>
  <c r="C15" i="28"/>
  <c r="C15" i="29"/>
  <c r="C15" i="30"/>
  <c r="C15" i="47"/>
  <c r="C15" i="46"/>
  <c r="C15" i="45"/>
  <c r="C15" i="44"/>
  <c r="C15" i="48"/>
  <c r="C15" i="49"/>
  <c r="C15" i="50"/>
  <c r="C15" i="51"/>
  <c r="C15" i="31"/>
  <c r="C15" i="32"/>
  <c r="C15" i="33"/>
  <c r="C15" i="34"/>
  <c r="C15" i="35"/>
  <c r="C15" i="36"/>
  <c r="C15" i="37"/>
  <c r="C15" i="38"/>
  <c r="C15" i="39"/>
  <c r="C15" i="40"/>
  <c r="C15" i="41"/>
  <c r="C15" i="42"/>
  <c r="C15" i="52"/>
  <c r="C15" i="53"/>
  <c r="C15" i="54"/>
  <c r="C15" i="55"/>
  <c r="C15" i="56"/>
  <c r="C15" i="57"/>
  <c r="C15" i="58"/>
  <c r="C15" i="59"/>
  <c r="C15" i="5"/>
  <c r="C17" i="7"/>
  <c r="C17" i="8"/>
  <c r="C17" i="5"/>
  <c r="D16" i="7"/>
  <c r="D16" i="8"/>
  <c r="D16" i="20"/>
  <c r="D16" i="21"/>
  <c r="D16" i="22"/>
  <c r="D16" i="23"/>
  <c r="D16" i="24"/>
  <c r="D16" i="25"/>
  <c r="D16" i="26"/>
  <c r="D16" i="27"/>
  <c r="D16" i="28"/>
  <c r="D16" i="29"/>
  <c r="D16" i="30"/>
  <c r="D16" i="47"/>
  <c r="D16" i="46"/>
  <c r="D16" i="45"/>
  <c r="D16" i="44"/>
  <c r="D16" i="48"/>
  <c r="D16" i="49"/>
  <c r="D16" i="50"/>
  <c r="D16" i="51"/>
  <c r="D16" i="31"/>
  <c r="D16" i="32"/>
  <c r="D16" i="33"/>
  <c r="D16" i="34"/>
  <c r="D16" i="35"/>
  <c r="D16" i="36"/>
  <c r="D16" i="37"/>
  <c r="D16" i="38"/>
  <c r="D16" i="39"/>
  <c r="D16" i="40"/>
  <c r="D16" i="41"/>
  <c r="D16" i="42"/>
  <c r="D16" i="52"/>
  <c r="D16" i="53"/>
  <c r="D16" i="54"/>
  <c r="D16" i="55"/>
  <c r="D16" i="56"/>
  <c r="D16" i="57"/>
  <c r="D16" i="58"/>
  <c r="D16" i="59"/>
  <c r="D16" i="5"/>
  <c r="D21" i="5"/>
  <c r="C20" i="5"/>
  <c r="F19" i="18"/>
  <c r="F19" i="8"/>
  <c r="F19" i="19"/>
  <c r="F19" i="20"/>
  <c r="F19" i="21"/>
  <c r="F19" i="22"/>
  <c r="F19" i="23"/>
  <c r="F19" i="24"/>
  <c r="F19" i="25"/>
  <c r="F19" i="26"/>
  <c r="F19" i="27"/>
  <c r="F19" i="28"/>
  <c r="F19" i="29"/>
  <c r="F19" i="30"/>
  <c r="F19" i="47"/>
  <c r="F19" i="46"/>
  <c r="F19" i="45"/>
  <c r="F19" i="44"/>
  <c r="F19" i="48"/>
  <c r="F19" i="49"/>
  <c r="F19" i="50"/>
  <c r="F19" i="51"/>
  <c r="F19" i="31"/>
  <c r="F19" i="32"/>
  <c r="F19" i="33"/>
  <c r="F19" i="34"/>
  <c r="F19" i="35"/>
  <c r="F19" i="36"/>
  <c r="F19" i="37"/>
  <c r="F19" i="38"/>
  <c r="F19" i="39"/>
  <c r="F19" i="40"/>
  <c r="F19" i="41"/>
  <c r="F19" i="42"/>
  <c r="F19" i="52"/>
  <c r="F19" i="53"/>
  <c r="F19" i="54"/>
  <c r="F19" i="55"/>
  <c r="F19" i="56"/>
  <c r="F19" i="57"/>
  <c r="F19" i="58"/>
  <c r="F19" i="59"/>
  <c r="F19" i="7"/>
  <c r="C20" i="18"/>
  <c r="G19" i="18"/>
  <c r="G19" i="8"/>
  <c r="G19" i="19"/>
  <c r="G19" i="20"/>
  <c r="G19" i="21"/>
  <c r="G19" i="22"/>
  <c r="G19" i="23"/>
  <c r="G19" i="24"/>
  <c r="G19" i="25"/>
  <c r="G19" i="26"/>
  <c r="G19" i="27"/>
  <c r="G19" i="28"/>
  <c r="G19" i="29"/>
  <c r="G19" i="30"/>
  <c r="G19" i="47"/>
  <c r="G19" i="46"/>
  <c r="G19" i="45"/>
  <c r="G19" i="44"/>
  <c r="G19" i="48"/>
  <c r="G19" i="49"/>
  <c r="G19" i="50"/>
  <c r="G19" i="51"/>
  <c r="G19" i="31"/>
  <c r="G19" i="32"/>
  <c r="G19" i="33"/>
  <c r="G19" i="34"/>
  <c r="G19" i="35"/>
  <c r="G19" i="36"/>
  <c r="G19" i="37"/>
  <c r="G19" i="38"/>
  <c r="G19" i="39"/>
  <c r="G19" i="40"/>
  <c r="G19" i="41"/>
  <c r="G19" i="42"/>
  <c r="G19" i="52"/>
  <c r="G19" i="53"/>
  <c r="G19" i="54"/>
  <c r="G19" i="55"/>
  <c r="G19" i="56"/>
  <c r="G19" i="57"/>
  <c r="G19" i="58"/>
  <c r="G19" i="59"/>
  <c r="G19" i="7"/>
  <c r="D19" i="18"/>
  <c r="D19" i="8"/>
  <c r="D19" i="19"/>
  <c r="D19" i="20"/>
  <c r="D19" i="21"/>
  <c r="D19" i="22"/>
  <c r="D19" i="23"/>
  <c r="D19" i="24"/>
  <c r="D19" i="25"/>
  <c r="D19" i="26"/>
  <c r="D19" i="27"/>
  <c r="D19" i="28"/>
  <c r="D19" i="29"/>
  <c r="D19" i="30"/>
  <c r="D19" i="47"/>
  <c r="D19" i="46"/>
  <c r="D19" i="45"/>
  <c r="D19" i="44"/>
  <c r="D19" i="48"/>
  <c r="D19" i="49"/>
  <c r="D19" i="50"/>
  <c r="D19" i="51"/>
  <c r="D19" i="31"/>
  <c r="D19" i="32"/>
  <c r="D19" i="33"/>
  <c r="D19" i="34"/>
  <c r="D19" i="35"/>
  <c r="D19" i="36"/>
  <c r="D19" i="37"/>
  <c r="D19" i="38"/>
  <c r="D19" i="39"/>
  <c r="D19" i="40"/>
  <c r="D19" i="41"/>
  <c r="D19" i="42"/>
  <c r="D19" i="52"/>
  <c r="D19" i="53"/>
  <c r="D19" i="54"/>
  <c r="D19" i="55"/>
  <c r="D19" i="56"/>
  <c r="D19" i="57"/>
  <c r="D19" i="58"/>
  <c r="D19" i="59"/>
  <c r="D19" i="7"/>
  <c r="E19" i="18"/>
  <c r="E19" i="8"/>
  <c r="E19" i="19"/>
  <c r="E19" i="20"/>
  <c r="E19" i="21"/>
  <c r="E19" i="22"/>
  <c r="E19" i="23"/>
  <c r="E19" i="24"/>
  <c r="E19" i="25"/>
  <c r="E19" i="26"/>
  <c r="E19" i="27"/>
  <c r="E19" i="28"/>
  <c r="E19" i="29"/>
  <c r="E19" i="30"/>
  <c r="E19" i="47"/>
  <c r="E19" i="46"/>
  <c r="E19" i="45"/>
  <c r="E19" i="44"/>
  <c r="E19" i="48"/>
  <c r="E19" i="49"/>
  <c r="E19" i="50"/>
  <c r="E19" i="51"/>
  <c r="E19" i="31"/>
  <c r="E19" i="32"/>
  <c r="E19" i="33"/>
  <c r="E19" i="34"/>
  <c r="E19" i="35"/>
  <c r="E19" i="36"/>
  <c r="E19" i="37"/>
  <c r="E19" i="38"/>
  <c r="E19" i="39"/>
  <c r="E19" i="40"/>
  <c r="E19" i="41"/>
  <c r="E19" i="42"/>
  <c r="E19" i="52"/>
  <c r="E19" i="53"/>
  <c r="E19" i="54"/>
  <c r="E19" i="55"/>
  <c r="E19" i="56"/>
  <c r="E19" i="57"/>
  <c r="E19" i="58"/>
  <c r="E19" i="59"/>
  <c r="E19" i="7"/>
  <c r="C19" i="18"/>
  <c r="C19" i="8"/>
  <c r="C19" i="19"/>
  <c r="C19" i="20"/>
  <c r="C19" i="21"/>
  <c r="C19" i="22"/>
  <c r="C19" i="23"/>
  <c r="C19" i="24"/>
  <c r="C19" i="25"/>
  <c r="C19" i="26"/>
  <c r="C19" i="27"/>
  <c r="C19" i="28"/>
  <c r="C19" i="29"/>
  <c r="C19" i="30"/>
  <c r="C19" i="47"/>
  <c r="C19" i="46"/>
  <c r="C19" i="45"/>
  <c r="C19" i="44"/>
  <c r="C19" i="48"/>
  <c r="C19" i="49"/>
  <c r="C19" i="50"/>
  <c r="C19" i="51"/>
  <c r="C19" i="31"/>
  <c r="C19" i="32"/>
  <c r="C19" i="33"/>
  <c r="C19" i="34"/>
  <c r="C19" i="35"/>
  <c r="C19" i="36"/>
  <c r="C19" i="37"/>
  <c r="C19" i="38"/>
  <c r="C19" i="39"/>
  <c r="C19" i="40"/>
  <c r="C19" i="41"/>
  <c r="C19" i="42"/>
  <c r="C19" i="52"/>
  <c r="C19" i="53"/>
  <c r="C19" i="54"/>
  <c r="C19" i="55"/>
  <c r="C19" i="56"/>
  <c r="C19" i="57"/>
  <c r="C19" i="58"/>
  <c r="C19" i="59"/>
  <c r="C19" i="7"/>
  <c r="C2" i="7"/>
  <c r="C2" i="18"/>
  <c r="C2" i="8"/>
  <c r="C2" i="19"/>
  <c r="C2" i="20"/>
  <c r="C2" i="21"/>
  <c r="C2" i="22"/>
  <c r="C2" i="23"/>
  <c r="C2" i="24"/>
  <c r="C2" i="25"/>
  <c r="C2" i="26"/>
  <c r="C2" i="27"/>
  <c r="C2" i="28"/>
  <c r="C2" i="29"/>
  <c r="C2" i="30"/>
  <c r="C2" i="47"/>
  <c r="C2" i="46"/>
  <c r="C2" i="45"/>
  <c r="C2" i="44"/>
  <c r="C2" i="48"/>
  <c r="C2" i="49"/>
  <c r="C2" i="50"/>
  <c r="C2" i="51"/>
  <c r="C2" i="31"/>
  <c r="C2" i="32"/>
  <c r="C2" i="33"/>
  <c r="C2" i="34"/>
  <c r="C2" i="35"/>
  <c r="C2" i="36"/>
  <c r="C2" i="37"/>
  <c r="C2" i="38"/>
  <c r="C2" i="39"/>
  <c r="C2" i="40"/>
  <c r="C2" i="41"/>
  <c r="C2" i="42"/>
  <c r="C2" i="52"/>
  <c r="C2" i="53"/>
  <c r="C2" i="54"/>
  <c r="C2" i="55"/>
  <c r="C2" i="56"/>
  <c r="C2" i="57"/>
  <c r="C2" i="58"/>
  <c r="C2" i="59"/>
  <c r="C6" i="59"/>
  <c r="C5" i="59"/>
  <c r="C4" i="59"/>
  <c r="C3" i="59"/>
  <c r="C6" i="58"/>
  <c r="C5" i="58"/>
  <c r="C4" i="58"/>
  <c r="C3" i="58"/>
  <c r="C6" i="57"/>
  <c r="C5" i="57"/>
  <c r="C4" i="57"/>
  <c r="C3" i="57"/>
  <c r="C6" i="56"/>
  <c r="C5" i="56"/>
  <c r="C4" i="56"/>
  <c r="C3" i="56"/>
  <c r="C6" i="55"/>
  <c r="C5" i="55"/>
  <c r="C4" i="55"/>
  <c r="C3" i="55"/>
  <c r="C6" i="54"/>
  <c r="C5" i="54"/>
  <c r="C4" i="54"/>
  <c r="C3" i="54"/>
  <c r="C6" i="53"/>
  <c r="C5" i="53"/>
  <c r="C4" i="53"/>
  <c r="C3" i="53"/>
  <c r="C6" i="52"/>
  <c r="C5" i="52"/>
  <c r="C4" i="52"/>
  <c r="C3" i="52"/>
  <c r="C6" i="42"/>
  <c r="C5" i="42"/>
  <c r="C4" i="42"/>
  <c r="C3" i="42"/>
  <c r="C6" i="41"/>
  <c r="C5" i="41"/>
  <c r="C4" i="41"/>
  <c r="C3" i="41"/>
  <c r="C6" i="40"/>
  <c r="C5" i="40"/>
  <c r="C4" i="40"/>
  <c r="C3" i="40"/>
  <c r="C6" i="39"/>
  <c r="C5" i="39"/>
  <c r="C4" i="39"/>
  <c r="C3" i="39"/>
  <c r="C6" i="38"/>
  <c r="C5" i="38"/>
  <c r="C4" i="38"/>
  <c r="C3" i="38"/>
  <c r="C6" i="37"/>
  <c r="C5" i="37"/>
  <c r="C4" i="37"/>
  <c r="C3" i="37"/>
  <c r="C6" i="36"/>
  <c r="C5" i="36"/>
  <c r="C4" i="36"/>
  <c r="C3" i="36"/>
  <c r="C6" i="35"/>
  <c r="C5" i="35"/>
  <c r="C4" i="35"/>
  <c r="C3" i="35"/>
  <c r="C7" i="34"/>
  <c r="C6" i="34"/>
  <c r="C5" i="34"/>
  <c r="C4" i="34"/>
  <c r="C3" i="34"/>
  <c r="C6" i="33"/>
  <c r="C5" i="33"/>
  <c r="C4" i="33"/>
  <c r="C3" i="33"/>
  <c r="C6" i="32"/>
  <c r="C5" i="32"/>
  <c r="C4" i="32"/>
  <c r="C3" i="32"/>
  <c r="C6" i="31"/>
  <c r="C5" i="31"/>
  <c r="C4" i="31"/>
  <c r="C3" i="31"/>
  <c r="C6" i="51"/>
  <c r="C5" i="51"/>
  <c r="C4" i="51"/>
  <c r="C3" i="51"/>
  <c r="C6" i="50"/>
  <c r="C5" i="50"/>
  <c r="C4" i="50"/>
  <c r="C3" i="50"/>
  <c r="C6" i="49"/>
  <c r="C5" i="49"/>
  <c r="C4" i="49"/>
  <c r="C3" i="49"/>
  <c r="C6" i="48"/>
  <c r="C5" i="48"/>
  <c r="C4" i="48"/>
  <c r="C3" i="48"/>
  <c r="C6" i="44"/>
  <c r="C5" i="44"/>
  <c r="C4" i="44"/>
  <c r="C3" i="44"/>
  <c r="C6" i="45"/>
  <c r="C5" i="45"/>
  <c r="C4" i="45"/>
  <c r="C3" i="45"/>
  <c r="C6" i="46"/>
  <c r="C5" i="46"/>
  <c r="C4" i="46"/>
  <c r="C3" i="46"/>
  <c r="C6" i="47"/>
  <c r="C5" i="47"/>
  <c r="C4" i="47"/>
  <c r="C3" i="47"/>
  <c r="C6" i="30"/>
  <c r="C5" i="30"/>
  <c r="C4" i="30"/>
  <c r="C3" i="30"/>
  <c r="C6" i="29"/>
  <c r="C5" i="29"/>
  <c r="C4" i="29"/>
  <c r="C3" i="29"/>
  <c r="C6" i="28"/>
  <c r="C5" i="28"/>
  <c r="C4" i="28"/>
  <c r="C3" i="28"/>
  <c r="C6" i="27"/>
  <c r="C5" i="27"/>
  <c r="C4" i="27"/>
  <c r="C3" i="27"/>
  <c r="C6" i="26"/>
  <c r="C5" i="26"/>
  <c r="C4" i="26"/>
  <c r="C3" i="26"/>
  <c r="C6" i="25"/>
  <c r="C5" i="25"/>
  <c r="C4" i="25"/>
  <c r="C3" i="25"/>
  <c r="C6" i="24"/>
  <c r="C5" i="24"/>
  <c r="C4" i="24"/>
  <c r="C3" i="24"/>
  <c r="C6" i="23"/>
  <c r="C5" i="23"/>
  <c r="C4" i="23"/>
  <c r="C3" i="23"/>
  <c r="C6" i="22"/>
  <c r="C5" i="22"/>
  <c r="C4" i="22"/>
  <c r="C3" i="22"/>
  <c r="C6" i="21"/>
  <c r="C5" i="21"/>
  <c r="C4" i="21"/>
  <c r="C3" i="21"/>
  <c r="C6" i="20"/>
  <c r="C5" i="20"/>
  <c r="C4" i="20"/>
  <c r="C3" i="20"/>
  <c r="C6" i="19"/>
  <c r="C5" i="19"/>
  <c r="C4" i="19"/>
  <c r="C3" i="19"/>
  <c r="C6" i="8"/>
  <c r="C5" i="8"/>
  <c r="C4" i="8"/>
  <c r="C3" i="8"/>
  <c r="C6" i="18"/>
  <c r="C5" i="18"/>
  <c r="C4" i="18"/>
  <c r="C3" i="18"/>
  <c r="C6" i="7"/>
  <c r="C5" i="7"/>
  <c r="C4" i="7"/>
  <c r="C3" i="7"/>
  <c r="U13" i="4"/>
  <c r="U16" i="4"/>
  <c r="U15" i="4"/>
  <c r="U14" i="4"/>
  <c r="T14" i="4"/>
  <c r="T15" i="4"/>
  <c r="T16" i="4"/>
  <c r="T13" i="4"/>
  <c r="H37" i="48"/>
  <c r="I37" i="48"/>
  <c r="J37" i="48" s="1"/>
  <c r="H42" i="49"/>
  <c r="I42" i="49"/>
  <c r="K42" i="49"/>
  <c r="M51" i="4"/>
  <c r="H42" i="51"/>
  <c r="I42" i="51"/>
  <c r="J42" i="51" s="1"/>
  <c r="H48" i="51"/>
  <c r="I48" i="51"/>
  <c r="J48" i="51" s="1"/>
  <c r="H59" i="51"/>
  <c r="K59" i="51" s="1"/>
  <c r="M58" i="4" s="1"/>
  <c r="I59" i="51"/>
  <c r="H70" i="51"/>
  <c r="I70" i="51"/>
  <c r="J70" i="51" s="1"/>
  <c r="K70" i="51"/>
  <c r="M59" i="4" s="1"/>
  <c r="H76" i="51"/>
  <c r="I76" i="51"/>
  <c r="J76" i="51" s="1"/>
  <c r="H37" i="5"/>
  <c r="I37" i="5"/>
  <c r="J37" i="5" s="1"/>
  <c r="H37" i="19"/>
  <c r="H20" i="19" s="1"/>
  <c r="I37" i="19"/>
  <c r="J37" i="19" s="1"/>
  <c r="I37" i="23"/>
  <c r="K37" i="23" s="1"/>
  <c r="J48" i="4" s="1"/>
  <c r="H37" i="27"/>
  <c r="I37" i="27"/>
  <c r="K37" i="27" s="1"/>
  <c r="K48" i="4" s="1"/>
  <c r="H37" i="47"/>
  <c r="K37" i="47" s="1"/>
  <c r="L48" i="4" s="1"/>
  <c r="I37" i="47"/>
  <c r="J37" i="47" s="1"/>
  <c r="H42" i="7"/>
  <c r="H20" i="7" s="1"/>
  <c r="I42" i="7"/>
  <c r="J42" i="7" s="1"/>
  <c r="H42" i="20"/>
  <c r="I42" i="20"/>
  <c r="H42" i="24"/>
  <c r="I42" i="24"/>
  <c r="J42" i="24" s="1"/>
  <c r="H42" i="28"/>
  <c r="I42" i="28"/>
  <c r="J42" i="28" s="1"/>
  <c r="H42" i="46"/>
  <c r="H20" i="46" s="1"/>
  <c r="I42" i="46"/>
  <c r="H42" i="8"/>
  <c r="I42" i="8"/>
  <c r="J42" i="8" s="1"/>
  <c r="H42" i="22"/>
  <c r="I42" i="22"/>
  <c r="J42" i="22" s="1"/>
  <c r="H42" i="26"/>
  <c r="I42" i="26"/>
  <c r="J42" i="26" s="1"/>
  <c r="H42" i="30"/>
  <c r="I42" i="30"/>
  <c r="J42" i="30" s="1"/>
  <c r="H42" i="44"/>
  <c r="K42" i="44" s="1"/>
  <c r="L56" i="4" s="1"/>
  <c r="I42" i="44"/>
  <c r="H48" i="8"/>
  <c r="I48" i="8"/>
  <c r="J48" i="8" s="1"/>
  <c r="H48" i="22"/>
  <c r="I48" i="22"/>
  <c r="J48" i="22" s="1"/>
  <c r="H48" i="26"/>
  <c r="I48" i="26"/>
  <c r="J48" i="26" s="1"/>
  <c r="H48" i="30"/>
  <c r="I48" i="30"/>
  <c r="J48" i="30" s="1"/>
  <c r="H48" i="44"/>
  <c r="I48" i="44"/>
  <c r="J48" i="44" s="1"/>
  <c r="H59" i="8"/>
  <c r="I59" i="8"/>
  <c r="J59" i="8" s="1"/>
  <c r="H59" i="22"/>
  <c r="I59" i="22"/>
  <c r="J59" i="22" s="1"/>
  <c r="H59" i="26"/>
  <c r="I59" i="26"/>
  <c r="H59" i="30"/>
  <c r="I59" i="30"/>
  <c r="J59" i="30" s="1"/>
  <c r="H59" i="44"/>
  <c r="I59" i="44"/>
  <c r="J59" i="44" s="1"/>
  <c r="H70" i="8"/>
  <c r="I70" i="8"/>
  <c r="J70" i="8" s="1"/>
  <c r="H70" i="22"/>
  <c r="I70" i="22"/>
  <c r="J70" i="22" s="1"/>
  <c r="H70" i="26"/>
  <c r="I70" i="26"/>
  <c r="J70" i="26" s="1"/>
  <c r="H70" i="30"/>
  <c r="I70" i="30"/>
  <c r="J70" i="30" s="1"/>
  <c r="H70" i="44"/>
  <c r="I70" i="44"/>
  <c r="J70" i="44" s="1"/>
  <c r="H76" i="8"/>
  <c r="I76" i="8"/>
  <c r="J76" i="8" s="1"/>
  <c r="H76" i="22"/>
  <c r="I76" i="22"/>
  <c r="J76" i="22" s="1"/>
  <c r="H76" i="26"/>
  <c r="I76" i="26"/>
  <c r="J76" i="26" s="1"/>
  <c r="H76" i="30"/>
  <c r="I76" i="30"/>
  <c r="J76" i="30" s="1"/>
  <c r="H76" i="44"/>
  <c r="I76" i="44"/>
  <c r="J76" i="44" s="1"/>
  <c r="I21" i="5"/>
  <c r="J21" i="5" s="1"/>
  <c r="I21" i="18"/>
  <c r="J21" i="18" s="1"/>
  <c r="J20" i="18" s="1"/>
  <c r="I21" i="8"/>
  <c r="K21" i="8" s="1"/>
  <c r="G55" i="4" s="1"/>
  <c r="I21" i="19"/>
  <c r="J21" i="19" s="1"/>
  <c r="I21" i="21"/>
  <c r="J21" i="21" s="1"/>
  <c r="J20" i="21" s="1"/>
  <c r="I21" i="22"/>
  <c r="J21" i="22" s="1"/>
  <c r="I21" i="23"/>
  <c r="J21" i="23" s="1"/>
  <c r="I21" i="25"/>
  <c r="J21" i="25" s="1"/>
  <c r="J20" i="25" s="1"/>
  <c r="I21" i="26"/>
  <c r="J21" i="26" s="1"/>
  <c r="I21" i="27"/>
  <c r="J21" i="27" s="1"/>
  <c r="I21" i="29"/>
  <c r="J21" i="29" s="1"/>
  <c r="J20" i="29" s="1"/>
  <c r="I21" i="30"/>
  <c r="J21" i="30" s="1"/>
  <c r="I21" i="47"/>
  <c r="I20" i="47" s="1"/>
  <c r="I21" i="45"/>
  <c r="J21" i="45" s="1"/>
  <c r="J20" i="45" s="1"/>
  <c r="I21" i="44"/>
  <c r="J21" i="44" s="1"/>
  <c r="I21" i="48"/>
  <c r="J21" i="48" s="1"/>
  <c r="I21" i="50"/>
  <c r="J21" i="50" s="1"/>
  <c r="J20" i="50" s="1"/>
  <c r="I21" i="51"/>
  <c r="J21" i="51" s="1"/>
  <c r="H37" i="31"/>
  <c r="I37" i="31" s="1"/>
  <c r="V48" i="4" s="1"/>
  <c r="H42" i="32"/>
  <c r="I42" i="32" s="1"/>
  <c r="V51" i="4" s="1"/>
  <c r="H42" i="34"/>
  <c r="I42" i="34" s="1"/>
  <c r="H48" i="34"/>
  <c r="I48" i="34" s="1"/>
  <c r="V57" i="4" s="1"/>
  <c r="H59" i="34"/>
  <c r="I59" i="34" s="1"/>
  <c r="V58" i="4" s="1"/>
  <c r="H70" i="34"/>
  <c r="I70" i="34" s="1"/>
  <c r="V59" i="4" s="1"/>
  <c r="H76" i="34"/>
  <c r="I76" i="34" s="1"/>
  <c r="V60" i="4" s="1"/>
  <c r="H37" i="35"/>
  <c r="I37" i="35" s="1"/>
  <c r="W48" i="4" s="1"/>
  <c r="H42" i="36"/>
  <c r="I42" i="36" s="1"/>
  <c r="W51" i="4" s="1"/>
  <c r="H42" i="38"/>
  <c r="I42" i="38" s="1"/>
  <c r="W56" i="4" s="1"/>
  <c r="H48" i="38"/>
  <c r="I48" i="38" s="1"/>
  <c r="W57" i="4" s="1"/>
  <c r="H59" i="38"/>
  <c r="I59" i="38" s="1"/>
  <c r="W58" i="4" s="1"/>
  <c r="H70" i="38"/>
  <c r="I70" i="38" s="1"/>
  <c r="W59" i="4" s="1"/>
  <c r="H76" i="38"/>
  <c r="I76" i="38" s="1"/>
  <c r="W60" i="4" s="1"/>
  <c r="H37" i="39"/>
  <c r="I37" i="39" s="1"/>
  <c r="X48" i="4" s="1"/>
  <c r="H42" i="40"/>
  <c r="H42" i="42"/>
  <c r="I42" i="42" s="1"/>
  <c r="H48" i="42"/>
  <c r="I48" i="42" s="1"/>
  <c r="X57" i="4" s="1"/>
  <c r="H59" i="42"/>
  <c r="I59" i="42" s="1"/>
  <c r="X58" i="4" s="1"/>
  <c r="H70" i="42"/>
  <c r="I70" i="42" s="1"/>
  <c r="X59" i="4" s="1"/>
  <c r="H76" i="42"/>
  <c r="I76" i="42" s="1"/>
  <c r="X60" i="4" s="1"/>
  <c r="H37" i="52"/>
  <c r="H42" i="53"/>
  <c r="I42" i="53" s="1"/>
  <c r="Y51" i="4" s="1"/>
  <c r="H42" i="55"/>
  <c r="I42" i="55" s="1"/>
  <c r="Y56" i="4" s="1"/>
  <c r="H48" i="55"/>
  <c r="I48" i="55" s="1"/>
  <c r="Y57" i="4" s="1"/>
  <c r="H59" i="55"/>
  <c r="I59" i="55" s="1"/>
  <c r="Y58" i="4" s="1"/>
  <c r="H70" i="55"/>
  <c r="I70" i="55" s="1"/>
  <c r="Y59" i="4" s="1"/>
  <c r="H76" i="55"/>
  <c r="I76" i="55" s="1"/>
  <c r="Y60" i="4" s="1"/>
  <c r="H37" i="56"/>
  <c r="I37" i="56" s="1"/>
  <c r="Z48" i="4" s="1"/>
  <c r="H42" i="57"/>
  <c r="I42" i="57" s="1"/>
  <c r="Z51" i="4" s="1"/>
  <c r="H42" i="59"/>
  <c r="I42" i="59" s="1"/>
  <c r="H48" i="59"/>
  <c r="I48" i="59" s="1"/>
  <c r="Z57" i="4" s="1"/>
  <c r="H59" i="59"/>
  <c r="I59" i="59" s="1"/>
  <c r="Z58" i="4" s="1"/>
  <c r="H70" i="59"/>
  <c r="I70" i="59" s="1"/>
  <c r="Z59" i="4" s="1"/>
  <c r="H76" i="59"/>
  <c r="I76" i="59" s="1"/>
  <c r="Z60" i="4" s="1"/>
  <c r="H21" i="59"/>
  <c r="I21" i="59" s="1"/>
  <c r="Z55" i="4" s="1"/>
  <c r="E15" i="59"/>
  <c r="E14" i="59"/>
  <c r="E13" i="59"/>
  <c r="A1" i="59"/>
  <c r="H21" i="58"/>
  <c r="I21" i="58" s="1"/>
  <c r="I20" i="58" s="1"/>
  <c r="Z52" i="4" s="1"/>
  <c r="E15" i="58"/>
  <c r="E14" i="58"/>
  <c r="E13" i="58"/>
  <c r="A1" i="58"/>
  <c r="H21" i="57"/>
  <c r="I21" i="57" s="1"/>
  <c r="Z50" i="4" s="1"/>
  <c r="E15" i="57"/>
  <c r="E14" i="57"/>
  <c r="E13" i="57"/>
  <c r="A1" i="57"/>
  <c r="H21" i="56"/>
  <c r="E15" i="56"/>
  <c r="E14" i="56"/>
  <c r="E13" i="56"/>
  <c r="A1" i="56"/>
  <c r="H21" i="55"/>
  <c r="E15" i="55"/>
  <c r="E14" i="55"/>
  <c r="E13" i="55"/>
  <c r="A1" i="55"/>
  <c r="H21" i="54"/>
  <c r="I21" i="54" s="1"/>
  <c r="I20" i="54" s="1"/>
  <c r="Y52" i="4" s="1"/>
  <c r="E15" i="54"/>
  <c r="E14" i="54"/>
  <c r="E13" i="54"/>
  <c r="A1" i="54"/>
  <c r="H21" i="53"/>
  <c r="E15" i="53"/>
  <c r="E14" i="53"/>
  <c r="E13" i="53"/>
  <c r="A1" i="53"/>
  <c r="H21" i="52"/>
  <c r="I21" i="52" s="1"/>
  <c r="E15" i="52"/>
  <c r="E14" i="52"/>
  <c r="E13" i="52"/>
  <c r="A1" i="52"/>
  <c r="H21" i="51"/>
  <c r="E15" i="51"/>
  <c r="E14" i="51"/>
  <c r="E13" i="51"/>
  <c r="A1" i="51"/>
  <c r="H21" i="50"/>
  <c r="H20" i="50" s="1"/>
  <c r="E15" i="50"/>
  <c r="E14" i="50"/>
  <c r="E13" i="50"/>
  <c r="A1" i="50"/>
  <c r="I21" i="49"/>
  <c r="J21" i="49" s="1"/>
  <c r="H21" i="49"/>
  <c r="E15" i="49"/>
  <c r="E14" i="49"/>
  <c r="E13" i="49"/>
  <c r="A1" i="49"/>
  <c r="H21" i="48"/>
  <c r="E15" i="48"/>
  <c r="E14" i="48"/>
  <c r="E13" i="48"/>
  <c r="A1" i="48"/>
  <c r="H20" i="53"/>
  <c r="K21" i="50"/>
  <c r="M53" i="4" s="1"/>
  <c r="H20" i="49"/>
  <c r="E15" i="42"/>
  <c r="E14" i="42"/>
  <c r="E13" i="42"/>
  <c r="E15" i="41"/>
  <c r="E14" i="41"/>
  <c r="E13" i="41"/>
  <c r="E15" i="40"/>
  <c r="E14" i="40"/>
  <c r="E13" i="40"/>
  <c r="E15" i="39"/>
  <c r="E14" i="39"/>
  <c r="E13" i="39"/>
  <c r="E15" i="38"/>
  <c r="E14" i="38"/>
  <c r="E13" i="38"/>
  <c r="E15" i="37"/>
  <c r="E14" i="37"/>
  <c r="E13" i="37"/>
  <c r="E15" i="36"/>
  <c r="E14" i="36"/>
  <c r="E13" i="36"/>
  <c r="E15" i="35"/>
  <c r="E14" i="35"/>
  <c r="E13" i="35"/>
  <c r="E15" i="34"/>
  <c r="E14" i="34"/>
  <c r="E13" i="34"/>
  <c r="E15" i="33"/>
  <c r="E14" i="33"/>
  <c r="E13" i="33"/>
  <c r="E15" i="32"/>
  <c r="E14" i="32"/>
  <c r="E13" i="32"/>
  <c r="E15" i="31"/>
  <c r="E14" i="31"/>
  <c r="E13" i="31"/>
  <c r="E15" i="44"/>
  <c r="E14" i="44"/>
  <c r="E13" i="44"/>
  <c r="E15" i="45"/>
  <c r="E14" i="45"/>
  <c r="E13" i="45"/>
  <c r="E15" i="46"/>
  <c r="E14" i="46"/>
  <c r="E13" i="46"/>
  <c r="E15" i="47"/>
  <c r="E14" i="47"/>
  <c r="E13" i="47"/>
  <c r="E15" i="30"/>
  <c r="E14" i="30"/>
  <c r="E13" i="30"/>
  <c r="E15" i="29"/>
  <c r="E14" i="29"/>
  <c r="E13" i="29"/>
  <c r="E15" i="28"/>
  <c r="E14" i="28"/>
  <c r="E13" i="28"/>
  <c r="E15" i="27"/>
  <c r="E14" i="27"/>
  <c r="E13" i="27"/>
  <c r="E15" i="26"/>
  <c r="E14" i="26"/>
  <c r="E13" i="26"/>
  <c r="E15" i="25"/>
  <c r="E14" i="25"/>
  <c r="E13" i="25"/>
  <c r="E15" i="24"/>
  <c r="E14" i="24"/>
  <c r="E13" i="24"/>
  <c r="E15" i="23"/>
  <c r="E14" i="23"/>
  <c r="E13" i="23"/>
  <c r="E15" i="22"/>
  <c r="E14" i="22"/>
  <c r="E13" i="22"/>
  <c r="E15" i="21"/>
  <c r="E14" i="21"/>
  <c r="E13" i="21"/>
  <c r="E15" i="20"/>
  <c r="E14" i="20"/>
  <c r="E13" i="20"/>
  <c r="E15" i="19"/>
  <c r="E14" i="19"/>
  <c r="E13" i="19"/>
  <c r="E15" i="8"/>
  <c r="E14" i="8"/>
  <c r="E13" i="8"/>
  <c r="E15" i="18"/>
  <c r="E14" i="18"/>
  <c r="E13" i="18"/>
  <c r="E15" i="7"/>
  <c r="E14" i="7"/>
  <c r="E13" i="7"/>
  <c r="E15" i="5"/>
  <c r="E14" i="5"/>
  <c r="E13" i="5"/>
  <c r="A1" i="18"/>
  <c r="A1" i="8"/>
  <c r="A1" i="19"/>
  <c r="A1" i="20"/>
  <c r="A1" i="21"/>
  <c r="A1" i="22"/>
  <c r="A1" i="23"/>
  <c r="A1" i="24"/>
  <c r="A1" i="25"/>
  <c r="A1" i="26"/>
  <c r="A1" i="27"/>
  <c r="A1" i="28"/>
  <c r="A1" i="29"/>
  <c r="A1" i="30"/>
  <c r="A1" i="47"/>
  <c r="A1" i="46"/>
  <c r="A1" i="45"/>
  <c r="A1" i="44"/>
  <c r="A1" i="31"/>
  <c r="A1" i="32"/>
  <c r="A1" i="33"/>
  <c r="A1" i="34"/>
  <c r="A1" i="35"/>
  <c r="A1" i="36"/>
  <c r="A1" i="37"/>
  <c r="A1" i="38"/>
  <c r="A1" i="39"/>
  <c r="A1" i="40"/>
  <c r="A1" i="41"/>
  <c r="A1" i="42"/>
  <c r="A1" i="7"/>
  <c r="A1" i="5"/>
  <c r="H21" i="44"/>
  <c r="H21" i="30"/>
  <c r="H21" i="26"/>
  <c r="H21" i="22"/>
  <c r="H21" i="45"/>
  <c r="H21" i="29"/>
  <c r="K21" i="29" s="1"/>
  <c r="K53" i="4" s="1"/>
  <c r="H21" i="25"/>
  <c r="K21" i="25" s="1"/>
  <c r="J53" i="4" s="1"/>
  <c r="H21" i="21"/>
  <c r="I21" i="46"/>
  <c r="J21" i="46" s="1"/>
  <c r="H21" i="46"/>
  <c r="I21" i="28"/>
  <c r="J21" i="28" s="1"/>
  <c r="H21" i="28"/>
  <c r="I21" i="24"/>
  <c r="J21" i="24" s="1"/>
  <c r="H21" i="24"/>
  <c r="H21" i="20"/>
  <c r="H21" i="47"/>
  <c r="H20" i="47"/>
  <c r="H21" i="27"/>
  <c r="K21" i="27" s="1"/>
  <c r="K47" i="4" s="1"/>
  <c r="H21" i="38"/>
  <c r="I21" i="38" s="1"/>
  <c r="W55" i="4" s="1"/>
  <c r="H21" i="42"/>
  <c r="I21" i="42" s="1"/>
  <c r="X55" i="4" s="1"/>
  <c r="H21" i="34"/>
  <c r="I21" i="34" s="1"/>
  <c r="V55" i="4" s="1"/>
  <c r="K21" i="5"/>
  <c r="G47" i="4" s="1"/>
  <c r="H21" i="7"/>
  <c r="H21" i="18"/>
  <c r="H20" i="18" s="1"/>
  <c r="H21" i="8"/>
  <c r="C17" i="18"/>
  <c r="D97" i="26"/>
  <c r="C17" i="19"/>
  <c r="H21" i="41"/>
  <c r="H21" i="37"/>
  <c r="I21" i="37" s="1"/>
  <c r="H21" i="33"/>
  <c r="H20" i="33" s="1"/>
  <c r="H21" i="40"/>
  <c r="H21" i="36"/>
  <c r="I21" i="36" s="1"/>
  <c r="W50" i="4" s="1"/>
  <c r="H21" i="39"/>
  <c r="I21" i="39" s="1"/>
  <c r="X47" i="4" s="1"/>
  <c r="H21" i="35"/>
  <c r="I21" i="35" s="1"/>
  <c r="H21" i="31"/>
  <c r="D76" i="26"/>
  <c r="D70" i="26"/>
  <c r="I21" i="7"/>
  <c r="K21" i="7" s="1"/>
  <c r="G50" i="4" s="1"/>
  <c r="H21" i="32"/>
  <c r="I21" i="32" s="1"/>
  <c r="V50" i="4" s="1"/>
  <c r="C14" i="19"/>
  <c r="C15" i="19"/>
  <c r="C13" i="19"/>
  <c r="C14" i="18"/>
  <c r="C15" i="18"/>
  <c r="C13" i="18"/>
  <c r="I20" i="45"/>
  <c r="H20" i="45"/>
  <c r="H20" i="20"/>
  <c r="I20" i="27"/>
  <c r="K21" i="47"/>
  <c r="L47" i="4" s="1"/>
  <c r="H20" i="41"/>
  <c r="K21" i="26"/>
  <c r="J55" i="4" s="1"/>
  <c r="K21" i="30"/>
  <c r="K55" i="4" s="1"/>
  <c r="K21" i="24"/>
  <c r="J50" i="4" s="1"/>
  <c r="I20" i="7"/>
  <c r="J21" i="7" l="1"/>
  <c r="I20" i="20"/>
  <c r="H20" i="25"/>
  <c r="K21" i="46"/>
  <c r="L50" i="4" s="1"/>
  <c r="I20" i="46"/>
  <c r="K20" i="45"/>
  <c r="L52" i="4" s="1"/>
  <c r="H20" i="48"/>
  <c r="I20" i="49"/>
  <c r="K20" i="49" s="1"/>
  <c r="M49" i="4" s="1"/>
  <c r="H20" i="59"/>
  <c r="H20" i="58"/>
  <c r="H20" i="57"/>
  <c r="H20" i="56"/>
  <c r="H20" i="55"/>
  <c r="I21" i="55"/>
  <c r="Y55" i="4" s="1"/>
  <c r="H20" i="54"/>
  <c r="H20" i="52"/>
  <c r="H20" i="42"/>
  <c r="H20" i="40"/>
  <c r="I21" i="40"/>
  <c r="X50" i="4" s="1"/>
  <c r="H20" i="39"/>
  <c r="H20" i="38"/>
  <c r="I20" i="37"/>
  <c r="W52" i="4" s="1"/>
  <c r="W53" i="4"/>
  <c r="H20" i="37"/>
  <c r="H20" i="36"/>
  <c r="H20" i="35"/>
  <c r="H20" i="34"/>
  <c r="I21" i="33"/>
  <c r="I20" i="33" s="1"/>
  <c r="V52" i="4" s="1"/>
  <c r="H20" i="32"/>
  <c r="H20" i="31"/>
  <c r="K76" i="51"/>
  <c r="M60" i="4" s="1"/>
  <c r="K48" i="51"/>
  <c r="M57" i="4" s="1"/>
  <c r="K42" i="51"/>
  <c r="M56" i="4" s="1"/>
  <c r="K21" i="51"/>
  <c r="M55" i="4" s="1"/>
  <c r="I20" i="51"/>
  <c r="H20" i="51"/>
  <c r="I20" i="50"/>
  <c r="K20" i="50"/>
  <c r="M52" i="4" s="1"/>
  <c r="K21" i="49"/>
  <c r="M50" i="4" s="1"/>
  <c r="K37" i="48"/>
  <c r="M48" i="4" s="1"/>
  <c r="I20" i="48"/>
  <c r="K20" i="48" s="1"/>
  <c r="M46" i="4" s="1"/>
  <c r="K21" i="48"/>
  <c r="M47" i="4" s="1"/>
  <c r="K76" i="44"/>
  <c r="L60" i="4" s="1"/>
  <c r="K70" i="44"/>
  <c r="L59" i="4" s="1"/>
  <c r="K59" i="44"/>
  <c r="L58" i="4" s="1"/>
  <c r="K48" i="44"/>
  <c r="L57" i="4" s="1"/>
  <c r="I20" i="44"/>
  <c r="K21" i="44"/>
  <c r="L55" i="4" s="1"/>
  <c r="H20" i="44"/>
  <c r="K21" i="45"/>
  <c r="L53" i="4" s="1"/>
  <c r="J42" i="46"/>
  <c r="K42" i="46"/>
  <c r="L51" i="4" s="1"/>
  <c r="K20" i="46"/>
  <c r="L49" i="4" s="1"/>
  <c r="J21" i="47"/>
  <c r="J20" i="47" s="1"/>
  <c r="K20" i="47"/>
  <c r="L46" i="4" s="1"/>
  <c r="K76" i="30"/>
  <c r="K60" i="4" s="1"/>
  <c r="K70" i="30"/>
  <c r="K59" i="4" s="1"/>
  <c r="K59" i="30"/>
  <c r="K58" i="4" s="1"/>
  <c r="K48" i="30"/>
  <c r="K57" i="4" s="1"/>
  <c r="K42" i="30"/>
  <c r="K56" i="4" s="1"/>
  <c r="H20" i="30"/>
  <c r="I20" i="30"/>
  <c r="I20" i="29"/>
  <c r="H20" i="29"/>
  <c r="K20" i="29" s="1"/>
  <c r="K52" i="4" s="1"/>
  <c r="K42" i="28"/>
  <c r="K51" i="4" s="1"/>
  <c r="H20" i="28"/>
  <c r="K21" i="28"/>
  <c r="K50" i="4" s="1"/>
  <c r="I20" i="28"/>
  <c r="K20" i="28" s="1"/>
  <c r="K49" i="4" s="1"/>
  <c r="J37" i="27"/>
  <c r="J20" i="27" s="1"/>
  <c r="H20" i="27"/>
  <c r="K20" i="27" s="1"/>
  <c r="K46" i="4" s="1"/>
  <c r="K76" i="26"/>
  <c r="J60" i="4" s="1"/>
  <c r="I20" i="26"/>
  <c r="K70" i="26"/>
  <c r="J59" i="4" s="1"/>
  <c r="K59" i="26"/>
  <c r="J58" i="4" s="1"/>
  <c r="K48" i="26"/>
  <c r="J57" i="4" s="1"/>
  <c r="K42" i="26"/>
  <c r="J56" i="4" s="1"/>
  <c r="H20" i="26"/>
  <c r="I20" i="25"/>
  <c r="K20" i="25" s="1"/>
  <c r="J52" i="4" s="1"/>
  <c r="K42" i="24"/>
  <c r="J51" i="4" s="1"/>
  <c r="H20" i="24"/>
  <c r="I20" i="24"/>
  <c r="J37" i="23"/>
  <c r="J20" i="23" s="1"/>
  <c r="K21" i="23"/>
  <c r="J47" i="4" s="1"/>
  <c r="I20" i="23"/>
  <c r="K20" i="23" s="1"/>
  <c r="J46" i="4" s="1"/>
  <c r="K21" i="22"/>
  <c r="I55" i="4" s="1"/>
  <c r="K42" i="22"/>
  <c r="I56" i="4" s="1"/>
  <c r="K48" i="22"/>
  <c r="I57" i="4" s="1"/>
  <c r="I20" i="22"/>
  <c r="K59" i="22"/>
  <c r="I58" i="4" s="1"/>
  <c r="H20" i="22"/>
  <c r="K70" i="22"/>
  <c r="I59" i="4" s="1"/>
  <c r="K76" i="22"/>
  <c r="I60" i="4" s="1"/>
  <c r="I20" i="21"/>
  <c r="K21" i="21"/>
  <c r="I53" i="4" s="1"/>
  <c r="H20" i="21"/>
  <c r="K20" i="20"/>
  <c r="I49" i="4" s="1"/>
  <c r="K42" i="20"/>
  <c r="I51" i="4" s="1"/>
  <c r="K21" i="19"/>
  <c r="I47" i="4" s="1"/>
  <c r="I20" i="19"/>
  <c r="K20" i="19" s="1"/>
  <c r="I46" i="4" s="1"/>
  <c r="K37" i="19"/>
  <c r="I48" i="4" s="1"/>
  <c r="J21" i="8"/>
  <c r="J20" i="8" s="1"/>
  <c r="K42" i="8"/>
  <c r="G56" i="4" s="1"/>
  <c r="K48" i="8"/>
  <c r="G57" i="4" s="1"/>
  <c r="K59" i="8"/>
  <c r="G58" i="4" s="1"/>
  <c r="K70" i="8"/>
  <c r="G59" i="4" s="1"/>
  <c r="K76" i="8"/>
  <c r="G60" i="4" s="1"/>
  <c r="I20" i="8"/>
  <c r="H20" i="8"/>
  <c r="I20" i="18"/>
  <c r="K20" i="18" s="1"/>
  <c r="G52" i="4" s="1"/>
  <c r="H52" i="4" s="1"/>
  <c r="K42" i="7"/>
  <c r="G51" i="4" s="1"/>
  <c r="K20" i="7"/>
  <c r="G49" i="4" s="1"/>
  <c r="H49" i="4" s="1"/>
  <c r="K37" i="5"/>
  <c r="G48" i="4" s="1"/>
  <c r="I20" i="5"/>
  <c r="K20" i="5" s="1"/>
  <c r="G46" i="4" s="1"/>
  <c r="H46" i="4" s="1"/>
  <c r="K21" i="18"/>
  <c r="G53" i="4" s="1"/>
  <c r="J20" i="20"/>
  <c r="J20" i="30"/>
  <c r="J20" i="7"/>
  <c r="J20" i="24"/>
  <c r="J20" i="28"/>
  <c r="J20" i="46"/>
  <c r="J20" i="51"/>
  <c r="I20" i="31"/>
  <c r="V46" i="4" s="1"/>
  <c r="I20" i="40"/>
  <c r="X49" i="4" s="1"/>
  <c r="I20" i="56"/>
  <c r="Z46" i="4" s="1"/>
  <c r="J20" i="49"/>
  <c r="I20" i="39"/>
  <c r="X46" i="4" s="1"/>
  <c r="I20" i="57"/>
  <c r="Z49" i="4" s="1"/>
  <c r="J20" i="5"/>
  <c r="F66" i="4"/>
  <c r="I20" i="42"/>
  <c r="X54" i="4" s="1"/>
  <c r="J20" i="19"/>
  <c r="J20" i="48"/>
  <c r="I20" i="38"/>
  <c r="W54" i="4" s="1"/>
  <c r="I20" i="52"/>
  <c r="Y46" i="4" s="1"/>
  <c r="J20" i="22"/>
  <c r="J20" i="44"/>
  <c r="I20" i="34"/>
  <c r="V54" i="4" s="1"/>
  <c r="I20" i="59"/>
  <c r="Z54" i="4" s="1"/>
  <c r="V47" i="4"/>
  <c r="J20" i="26"/>
  <c r="I20" i="35"/>
  <c r="W46" i="4" s="1"/>
  <c r="Y47" i="4"/>
  <c r="Y53" i="4"/>
  <c r="Z47" i="4"/>
  <c r="W47" i="4"/>
  <c r="X53" i="4"/>
  <c r="Z53" i="4"/>
  <c r="Z56" i="4"/>
  <c r="X56" i="4"/>
  <c r="V56" i="4"/>
  <c r="I20" i="32"/>
  <c r="V49" i="4" s="1"/>
  <c r="I20" i="36"/>
  <c r="W49" i="4" s="1"/>
  <c r="I20" i="53"/>
  <c r="Y49" i="4" s="1"/>
  <c r="V53" i="4" l="1"/>
  <c r="I20" i="55"/>
  <c r="Y54" i="4" s="1"/>
  <c r="Y62" i="4" s="1"/>
  <c r="Y63" i="4" s="1"/>
  <c r="Y64" i="4" s="1"/>
  <c r="K20" i="51"/>
  <c r="K20" i="44"/>
  <c r="K20" i="30"/>
  <c r="K20" i="26"/>
  <c r="K20" i="24"/>
  <c r="J49" i="4" s="1"/>
  <c r="J97" i="26"/>
  <c r="J61" i="4" s="1"/>
  <c r="K20" i="22"/>
  <c r="K20" i="21"/>
  <c r="I52" i="4" s="1"/>
  <c r="K20" i="8"/>
  <c r="J97" i="44"/>
  <c r="L61" i="4" s="1"/>
  <c r="J97" i="22"/>
  <c r="K97" i="22" s="1"/>
  <c r="X62" i="4"/>
  <c r="X63" i="4" s="1"/>
  <c r="X64" i="4" s="1"/>
  <c r="J97" i="30"/>
  <c r="K61" i="4" s="1"/>
  <c r="Z62" i="4"/>
  <c r="Z63" i="4" s="1"/>
  <c r="Z64" i="4" s="1"/>
  <c r="J97" i="8"/>
  <c r="G61" i="4" s="1"/>
  <c r="J97" i="51"/>
  <c r="K97" i="51" s="1"/>
  <c r="V62" i="4"/>
  <c r="F68" i="4"/>
  <c r="W62" i="4"/>
  <c r="M54" i="4" l="1"/>
  <c r="M62" i="4" s="1"/>
  <c r="M61" i="4"/>
  <c r="K97" i="30"/>
  <c r="K54" i="4" s="1"/>
  <c r="K62" i="4" s="1"/>
  <c r="K63" i="4" s="1"/>
  <c r="K64" i="4" s="1"/>
  <c r="K97" i="26"/>
  <c r="J54" i="4" s="1"/>
  <c r="J62" i="4" s="1"/>
  <c r="J63" i="4" s="1"/>
  <c r="J64" i="4" s="1"/>
  <c r="I54" i="4"/>
  <c r="I62" i="4" s="1"/>
  <c r="I63" i="4" s="1"/>
  <c r="I64" i="4" s="1"/>
  <c r="K97" i="44"/>
  <c r="L54" i="4" s="1"/>
  <c r="L62" i="4" s="1"/>
  <c r="L63" i="4" s="1"/>
  <c r="L64" i="4" s="1"/>
  <c r="I61" i="4"/>
  <c r="K97" i="8"/>
  <c r="G54" i="4" s="1"/>
  <c r="G62" i="4" s="1"/>
  <c r="V63" i="4"/>
  <c r="V64" i="4" s="1"/>
  <c r="M63" i="4"/>
  <c r="M64" i="4" s="1"/>
  <c r="W63" i="4"/>
  <c r="W64" i="4" s="1"/>
  <c r="H54" i="4" l="1"/>
  <c r="G73" i="4" s="1"/>
  <c r="G65" i="4"/>
  <c r="H65" i="4" s="1"/>
  <c r="H62" i="4"/>
  <c r="G63" i="4"/>
  <c r="G64" i="4" l="1"/>
  <c r="G66" i="4" s="1"/>
  <c r="H63" i="4"/>
  <c r="H64" i="4" l="1"/>
  <c r="H66" i="4" l="1"/>
  <c r="G68" i="4"/>
  <c r="H68" i="4" s="1"/>
  <c r="F69" i="4" s="1"/>
  <c r="G67" i="4"/>
  <c r="H67" i="4" s="1"/>
</calcChain>
</file>

<file path=xl/sharedStrings.xml><?xml version="1.0" encoding="utf-8"?>
<sst xmlns="http://schemas.openxmlformats.org/spreadsheetml/2006/main" count="2281" uniqueCount="274">
  <si>
    <t>大項目</t>
  </si>
  <si>
    <t>中項目</t>
  </si>
  <si>
    <t>小項目（品名等）</t>
    <rPh sb="0" eb="3">
      <t>ショウコウモク</t>
    </rPh>
    <rPh sb="4" eb="6">
      <t>ヒンメイ</t>
    </rPh>
    <rPh sb="6" eb="7">
      <t>ナド</t>
    </rPh>
    <phoneticPr fontId="5"/>
  </si>
  <si>
    <t>１）</t>
    <phoneticPr fontId="5"/>
  </si>
  <si>
    <t>２）</t>
    <phoneticPr fontId="5"/>
  </si>
  <si>
    <t>３）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</si>
  <si>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</si>
  <si>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</si>
  <si>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</si>
  <si>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</si>
  <si>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</si>
  <si>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</si>
  <si>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</si>
  <si>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１）</t>
    <phoneticPr fontId="5"/>
  </si>
  <si>
    <t>２）</t>
    <phoneticPr fontId="5"/>
  </si>
  <si>
    <t>３）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</si>
  <si>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</si>
  <si>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</si>
  <si>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</si>
  <si>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</si>
  <si>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</si>
  <si>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</si>
  <si>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</si>
  <si>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</si>
  <si>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</si>
  <si>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</si>
  <si>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</si>
  <si>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</si>
  <si>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副題：</t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</si>
  <si>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</si>
  <si>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</si>
  <si>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</si>
  <si>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</si>
  <si>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</si>
  <si>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</si>
  <si>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</si>
  <si>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</si>
  <si>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</si>
  <si>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</si>
  <si>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>Ⅰ　物品費</t>
    <rPh sb="2" eb="4">
      <t>ブッピン</t>
    </rPh>
    <rPh sb="4" eb="5">
      <t>ヒ</t>
    </rPh>
    <phoneticPr fontId="5"/>
  </si>
  <si>
    <t>１　設備備品費</t>
    <rPh sb="2" eb="4">
      <t>セツビ</t>
    </rPh>
    <rPh sb="4" eb="7">
      <t>ビヒンヒ</t>
    </rPh>
    <phoneticPr fontId="5"/>
  </si>
  <si>
    <t>２　消耗品費</t>
    <rPh sb="2" eb="4">
      <t>ショウモウ</t>
    </rPh>
    <rPh sb="4" eb="5">
      <t>ヒン</t>
    </rPh>
    <rPh sb="5" eb="6">
      <t>ヒ</t>
    </rPh>
    <phoneticPr fontId="5"/>
  </si>
  <si>
    <t>Ⅱ　人件費・謝金</t>
    <rPh sb="2" eb="5">
      <t>ジンケンヒ</t>
    </rPh>
    <rPh sb="6" eb="8">
      <t>シャキン</t>
    </rPh>
    <phoneticPr fontId="5"/>
  </si>
  <si>
    <t>１　人件費</t>
    <rPh sb="2" eb="5">
      <t>ジンケンヒ</t>
    </rPh>
    <phoneticPr fontId="5"/>
  </si>
  <si>
    <t>２　謝金</t>
    <rPh sb="2" eb="4">
      <t>シャキン</t>
    </rPh>
    <phoneticPr fontId="5"/>
  </si>
  <si>
    <t>Ⅲ　旅費</t>
    <rPh sb="2" eb="4">
      <t>リョヒ</t>
    </rPh>
    <phoneticPr fontId="5"/>
  </si>
  <si>
    <t>１　旅費</t>
    <rPh sb="2" eb="4">
      <t>リョヒ</t>
    </rPh>
    <phoneticPr fontId="5"/>
  </si>
  <si>
    <t>Ⅳ　その他</t>
    <phoneticPr fontId="5"/>
  </si>
  <si>
    <t>１　外注費</t>
    <rPh sb="2" eb="5">
      <t>ガイチュウヒ</t>
    </rPh>
    <phoneticPr fontId="5"/>
  </si>
  <si>
    <t>２　印刷製本費</t>
    <rPh sb="2" eb="4">
      <t>インサツ</t>
    </rPh>
    <rPh sb="4" eb="6">
      <t>セイホン</t>
    </rPh>
    <rPh sb="6" eb="7">
      <t>ヒ</t>
    </rPh>
    <phoneticPr fontId="5"/>
  </si>
  <si>
    <t>３　会議費</t>
    <rPh sb="2" eb="5">
      <t>カイギヒ</t>
    </rPh>
    <phoneticPr fontId="5"/>
  </si>
  <si>
    <t>４　通信運搬費</t>
    <rPh sb="2" eb="4">
      <t>ツウシン</t>
    </rPh>
    <rPh sb="4" eb="7">
      <t>ウンパンヒ</t>
    </rPh>
    <phoneticPr fontId="5"/>
  </si>
  <si>
    <t>５　光熱水料</t>
    <rPh sb="2" eb="4">
      <t>コウネツ</t>
    </rPh>
    <rPh sb="4" eb="5">
      <t>スイ</t>
    </rPh>
    <rPh sb="5" eb="6">
      <t>リョウ</t>
    </rPh>
    <phoneticPr fontId="5"/>
  </si>
  <si>
    <r>
      <t>　　総経費</t>
    </r>
    <r>
      <rPr>
        <sz val="10"/>
        <rFont val="ＭＳ 明朝"/>
        <family val="1"/>
        <charset val="128"/>
      </rPr>
      <t>（Ⅰ＋Ⅱ＋Ⅲ＋Ⅳ＋Ⅴ＋Ⅵ）</t>
    </r>
    <phoneticPr fontId="5"/>
  </si>
  <si>
    <r>
      <t>　　小計</t>
    </r>
    <r>
      <rPr>
        <sz val="10"/>
        <rFont val="ＭＳ 明朝"/>
        <family val="1"/>
        <charset val="128"/>
      </rPr>
      <t>（Ⅰ＋Ⅱ＋Ⅲ＋Ⅳ＋Ⅴ）</t>
    </r>
    <rPh sb="2" eb="4">
      <t>ショウケイ</t>
    </rPh>
    <phoneticPr fontId="2"/>
  </si>
  <si>
    <r>
      <t>　　小計</t>
    </r>
    <r>
      <rPr>
        <sz val="10"/>
        <rFont val="ＭＳ 明朝"/>
        <family val="1"/>
        <charset val="128"/>
      </rPr>
      <t>（Ⅰ＋Ⅱ＋Ⅲ＋Ⅳ）</t>
    </r>
    <rPh sb="2" eb="4">
      <t>ショウケイ</t>
    </rPh>
    <phoneticPr fontId="2"/>
  </si>
  <si>
    <t>積算明細書（Ⅰ　物品費）</t>
    <rPh sb="0" eb="2">
      <t>セキサン</t>
    </rPh>
    <rPh sb="2" eb="5">
      <t>メイサイショ</t>
    </rPh>
    <rPh sb="8" eb="10">
      <t>ブッピン</t>
    </rPh>
    <rPh sb="10" eb="11">
      <t>ヒ</t>
    </rPh>
    <phoneticPr fontId="5"/>
  </si>
  <si>
    <t>積算明細書（Ⅱ　人件費・謝金）</t>
    <rPh sb="0" eb="2">
      <t>セキサン</t>
    </rPh>
    <rPh sb="2" eb="5">
      <t>メイサイショ</t>
    </rPh>
    <rPh sb="8" eb="11">
      <t>ジンケンヒ</t>
    </rPh>
    <rPh sb="12" eb="14">
      <t>シャキン</t>
    </rPh>
    <phoneticPr fontId="5"/>
  </si>
  <si>
    <t>１）</t>
    <phoneticPr fontId="5"/>
  </si>
  <si>
    <t>２）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</si>
  <si>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</si>
  <si>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</si>
  <si>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</si>
  <si>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</si>
  <si>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</si>
  <si>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</si>
  <si>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</si>
  <si>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</si>
  <si>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</si>
  <si>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</si>
  <si>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</si>
  <si>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</si>
  <si>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</si>
  <si>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</si>
  <si>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</si>
  <si>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</si>
  <si>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>積算明細書（Ⅲ　旅費）</t>
    <rPh sb="0" eb="2">
      <t>セキサン</t>
    </rPh>
    <rPh sb="2" eb="5">
      <t>メイサイショ</t>
    </rPh>
    <rPh sb="8" eb="9">
      <t>タビ</t>
    </rPh>
    <rPh sb="9" eb="10">
      <t>ヒ</t>
    </rPh>
    <phoneticPr fontId="5"/>
  </si>
  <si>
    <t>積算明細書（Ⅳ　その他）</t>
    <rPh sb="0" eb="2">
      <t>セキサン</t>
    </rPh>
    <rPh sb="2" eb="5">
      <t>メイサイショ</t>
    </rPh>
    <rPh sb="10" eb="11">
      <t>タ</t>
    </rPh>
    <phoneticPr fontId="5"/>
  </si>
  <si>
    <t>２１）</t>
    <phoneticPr fontId="5"/>
  </si>
  <si>
    <t>２２）</t>
    <phoneticPr fontId="5"/>
  </si>
  <si>
    <t>２３）</t>
    <phoneticPr fontId="5"/>
  </si>
  <si>
    <t>２４）</t>
    <phoneticPr fontId="5"/>
  </si>
  <si>
    <t>２５）</t>
    <phoneticPr fontId="5"/>
  </si>
  <si>
    <t>２６）</t>
    <phoneticPr fontId="5"/>
  </si>
  <si>
    <t>２７）</t>
    <phoneticPr fontId="5"/>
  </si>
  <si>
    <t>２８）</t>
    <phoneticPr fontId="5"/>
  </si>
  <si>
    <t>２９）</t>
    <phoneticPr fontId="5"/>
  </si>
  <si>
    <t>３０）</t>
    <phoneticPr fontId="5"/>
  </si>
  <si>
    <t>１０）</t>
    <phoneticPr fontId="5"/>
  </si>
  <si>
    <t>管理番号：</t>
    <rPh sb="0" eb="2">
      <t>カンリ</t>
    </rPh>
    <rPh sb="2" eb="4">
      <t>バンゴウ</t>
    </rPh>
    <phoneticPr fontId="5"/>
  </si>
  <si>
    <t>管理番号</t>
    <rPh sb="0" eb="2">
      <t>カンリ</t>
    </rPh>
    <rPh sb="2" eb="4">
      <t>バンゴウ</t>
    </rPh>
    <phoneticPr fontId="5"/>
  </si>
  <si>
    <t>７）</t>
    <phoneticPr fontId="5"/>
  </si>
  <si>
    <t>８）</t>
    <phoneticPr fontId="5"/>
  </si>
  <si>
    <t>４）</t>
    <phoneticPr fontId="5"/>
  </si>
  <si>
    <t>５）</t>
    <phoneticPr fontId="5"/>
  </si>
  <si>
    <t>３）</t>
    <phoneticPr fontId="5"/>
  </si>
  <si>
    <t>４）</t>
    <phoneticPr fontId="5"/>
  </si>
  <si>
    <t>１）</t>
    <phoneticPr fontId="5"/>
  </si>
  <si>
    <t>２）</t>
    <phoneticPr fontId="5"/>
  </si>
  <si>
    <t>３）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</si>
  <si>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</si>
  <si>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</si>
  <si>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</si>
  <si>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</si>
  <si>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</si>
  <si>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</si>
  <si>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</si>
  <si>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</si>
  <si>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</si>
  <si>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</si>
  <si>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</si>
  <si>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</si>
  <si>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</si>
  <si>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</si>
  <si>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</si>
  <si>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</si>
  <si>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</si>
  <si>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>２１）</t>
    <phoneticPr fontId="5"/>
  </si>
  <si>
    <t>２２）</t>
    <phoneticPr fontId="5"/>
  </si>
  <si>
    <t>２３）</t>
    <phoneticPr fontId="5"/>
  </si>
  <si>
    <t>２４）</t>
    <phoneticPr fontId="5"/>
  </si>
  <si>
    <t>２５）</t>
    <phoneticPr fontId="5"/>
  </si>
  <si>
    <t>２６）</t>
    <phoneticPr fontId="5"/>
  </si>
  <si>
    <t>２７）</t>
    <phoneticPr fontId="5"/>
  </si>
  <si>
    <t>２８）</t>
    <phoneticPr fontId="5"/>
  </si>
  <si>
    <t>２９）</t>
    <phoneticPr fontId="5"/>
  </si>
  <si>
    <t>３０）</t>
    <phoneticPr fontId="5"/>
  </si>
  <si>
    <t>受託者区分</t>
    <rPh sb="0" eb="3">
      <t>ジュタクシャ</t>
    </rPh>
    <rPh sb="3" eb="5">
      <t>クブン</t>
    </rPh>
    <phoneticPr fontId="5"/>
  </si>
  <si>
    <t>Ⅴ　一般管理費</t>
    <rPh sb="2" eb="4">
      <t>イッパン</t>
    </rPh>
    <rPh sb="4" eb="7">
      <t>カンリヒ</t>
    </rPh>
    <phoneticPr fontId="5"/>
  </si>
  <si>
    <t xml:space="preserve"> </t>
    <phoneticPr fontId="5"/>
  </si>
  <si>
    <t>７　消費税相当額</t>
    <rPh sb="2" eb="5">
      <t>ショウヒゼイ</t>
    </rPh>
    <rPh sb="5" eb="7">
      <t>ソウトウ</t>
    </rPh>
    <rPh sb="7" eb="8">
      <t>ガク</t>
    </rPh>
    <phoneticPr fontId="5"/>
  </si>
  <si>
    <t xml:space="preserve"> </t>
    <phoneticPr fontId="5"/>
  </si>
  <si>
    <t>　　消費税額（内税額）＋消費税相当額</t>
    <rPh sb="7" eb="9">
      <t>ウチゼイ</t>
    </rPh>
    <rPh sb="9" eb="10">
      <t>ガク</t>
    </rPh>
    <rPh sb="12" eb="15">
      <t>ショウヒゼイ</t>
    </rPh>
    <rPh sb="15" eb="17">
      <t>ソウトウ</t>
    </rPh>
    <rPh sb="17" eb="18">
      <t>ガク</t>
    </rPh>
    <phoneticPr fontId="5"/>
  </si>
  <si>
    <t>６　その他(諸経費）</t>
    <rPh sb="6" eb="9">
      <t>ショケイヒ</t>
    </rPh>
    <phoneticPr fontId="5"/>
  </si>
  <si>
    <t>【税抜】</t>
    <phoneticPr fontId="5"/>
  </si>
  <si>
    <t>　　　総  額</t>
    <phoneticPr fontId="5"/>
  </si>
  <si>
    <t>金　額
【税込】</t>
    <rPh sb="0" eb="1">
      <t>キン</t>
    </rPh>
    <rPh sb="2" eb="3">
      <t>ガク</t>
    </rPh>
    <rPh sb="5" eb="7">
      <t>ゼイコミ</t>
    </rPh>
    <phoneticPr fontId="5"/>
  </si>
  <si>
    <t>金額合計</t>
    <phoneticPr fontId="5"/>
  </si>
  <si>
    <t>金額合計</t>
    <phoneticPr fontId="5"/>
  </si>
  <si>
    <t>項　　　目</t>
    <rPh sb="0" eb="1">
      <t>コウ</t>
    </rPh>
    <rPh sb="4" eb="5">
      <t>メ</t>
    </rPh>
    <phoneticPr fontId="5"/>
  </si>
  <si>
    <t>金額合計</t>
    <phoneticPr fontId="5"/>
  </si>
  <si>
    <t>金額合計</t>
    <phoneticPr fontId="5"/>
  </si>
  <si>
    <t>金　額</t>
    <rPh sb="0" eb="1">
      <t>キン</t>
    </rPh>
    <rPh sb="2" eb="3">
      <t>ガク</t>
    </rPh>
    <phoneticPr fontId="5"/>
  </si>
  <si>
    <t>【税込】</t>
    <phoneticPr fontId="5"/>
  </si>
  <si>
    <t>金額合計</t>
  </si>
  <si>
    <t>不・非課税品金額</t>
    <rPh sb="0" eb="1">
      <t>フ</t>
    </rPh>
    <rPh sb="2" eb="3">
      <t>ヒ</t>
    </rPh>
    <rPh sb="3" eb="5">
      <t>カゼイ</t>
    </rPh>
    <rPh sb="5" eb="6">
      <t>ヒン</t>
    </rPh>
    <rPh sb="6" eb="8">
      <t>キンガク</t>
    </rPh>
    <phoneticPr fontId="5"/>
  </si>
  <si>
    <t>【税抜】</t>
    <phoneticPr fontId="5"/>
  </si>
  <si>
    <t>消費税相当額</t>
    <phoneticPr fontId="5"/>
  </si>
  <si>
    <t>不・非課税品金額</t>
  </si>
  <si>
    <t>【税抜】</t>
  </si>
  <si>
    <t>消費税相当額</t>
  </si>
  <si>
    <t>Ⅵ　再委託費</t>
    <phoneticPr fontId="5"/>
  </si>
  <si>
    <t>一般管理費率：</t>
    <phoneticPr fontId="5"/>
  </si>
  <si>
    <t>【税抜】</t>
    <phoneticPr fontId="5"/>
  </si>
  <si>
    <t>消費税相当額</t>
    <phoneticPr fontId="5"/>
  </si>
  <si>
    <t>１）</t>
    <phoneticPr fontId="5"/>
  </si>
  <si>
    <t>２）</t>
    <phoneticPr fontId="5"/>
  </si>
  <si>
    <t>３）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</si>
  <si>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</si>
  <si>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</si>
  <si>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</si>
  <si>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</si>
  <si>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</si>
  <si>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</si>
  <si>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</si>
  <si>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</si>
  <si>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</si>
  <si>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</si>
  <si>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</si>
  <si>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</si>
  <si>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</si>
  <si>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</si>
  <si>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</si>
  <si>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</si>
  <si>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</si>
  <si>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>［記入要領］</t>
  </si>
  <si>
    <t>項目</t>
    <rPh sb="0" eb="2">
      <t>コウモク</t>
    </rPh>
    <phoneticPr fontId="5"/>
  </si>
  <si>
    <t>金　　　額（円）</t>
    <rPh sb="0" eb="1">
      <t>コン</t>
    </rPh>
    <rPh sb="4" eb="5">
      <t>ガク</t>
    </rPh>
    <rPh sb="6" eb="7">
      <t>エン</t>
    </rPh>
    <phoneticPr fontId="5"/>
  </si>
  <si>
    <t>大項目</t>
    <phoneticPr fontId="5"/>
  </si>
  <si>
    <t>中項目</t>
    <rPh sb="0" eb="1">
      <t>ナカ</t>
    </rPh>
    <rPh sb="1" eb="3">
      <t>コウモク</t>
    </rPh>
    <phoneticPr fontId="5"/>
  </si>
  <si>
    <t>代表者</t>
    <rPh sb="0" eb="2">
      <t>ダイヒョウ</t>
    </rPh>
    <rPh sb="2" eb="3">
      <t>シャ</t>
    </rPh>
    <phoneticPr fontId="5"/>
  </si>
  <si>
    <t>消費税率：</t>
    <rPh sb="0" eb="3">
      <t>ショウヒゼイ</t>
    </rPh>
    <rPh sb="3" eb="4">
      <t>リツ</t>
    </rPh>
    <phoneticPr fontId="5"/>
  </si>
  <si>
    <t>１）</t>
    <phoneticPr fontId="5"/>
  </si>
  <si>
    <t>必要積算経費一覧表【一括契約】【税込用】</t>
    <rPh sb="0" eb="2">
      <t>ヒツヨウ</t>
    </rPh>
    <rPh sb="2" eb="4">
      <t>セキサン</t>
    </rPh>
    <rPh sb="4" eb="6">
      <t>ケイヒ</t>
    </rPh>
    <rPh sb="6" eb="9">
      <t>イチランヒョウ</t>
    </rPh>
    <rPh sb="10" eb="12">
      <t>イッカツ</t>
    </rPh>
    <rPh sb="12" eb="14">
      <t>ケイヤク</t>
    </rPh>
    <rPh sb="16" eb="18">
      <t>ゼイコミ</t>
    </rPh>
    <rPh sb="18" eb="19">
      <t>ヨウ</t>
    </rPh>
    <phoneticPr fontId="5"/>
  </si>
  <si>
    <t>代表者</t>
    <phoneticPr fontId="5"/>
  </si>
  <si>
    <t>メモ</t>
    <phoneticPr fontId="5"/>
  </si>
  <si>
    <t>金　　　額（円）</t>
    <phoneticPr fontId="5"/>
  </si>
  <si>
    <t>課題名：</t>
    <rPh sb="2" eb="3">
      <t>メイ</t>
    </rPh>
    <phoneticPr fontId="5"/>
  </si>
  <si>
    <t>個別課題名：</t>
    <rPh sb="4" eb="5">
      <t>メイ</t>
    </rPh>
    <phoneticPr fontId="5"/>
  </si>
  <si>
    <t>一般管理費率</t>
    <rPh sb="0" eb="2">
      <t>イッパン</t>
    </rPh>
    <rPh sb="2" eb="4">
      <t>カンリ</t>
    </rPh>
    <rPh sb="5" eb="6">
      <t>リツ</t>
    </rPh>
    <phoneticPr fontId="5"/>
  </si>
  <si>
    <t>改版日：</t>
    <rPh sb="0" eb="2">
      <t>カイハン</t>
    </rPh>
    <rPh sb="2" eb="3">
      <t>ビ</t>
    </rPh>
    <phoneticPr fontId="5"/>
  </si>
  <si>
    <t>シート名</t>
    <rPh sb="3" eb="4">
      <t>メイ</t>
    </rPh>
    <phoneticPr fontId="5"/>
  </si>
  <si>
    <t>代表研究者</t>
    <rPh sb="0" eb="2">
      <t>ダイヒョウ</t>
    </rPh>
    <rPh sb="2" eb="5">
      <t>ケンキュウシャ</t>
    </rPh>
    <phoneticPr fontId="5"/>
  </si>
  <si>
    <t>税込者１</t>
    <rPh sb="0" eb="2">
      <t>ゼイコミ</t>
    </rPh>
    <rPh sb="2" eb="3">
      <t>シャ</t>
    </rPh>
    <phoneticPr fontId="5"/>
  </si>
  <si>
    <t>税込者２</t>
    <rPh sb="0" eb="2">
      <t>ゼイコミ</t>
    </rPh>
    <rPh sb="2" eb="3">
      <t>シャ</t>
    </rPh>
    <phoneticPr fontId="5"/>
  </si>
  <si>
    <t>税込者３</t>
    <rPh sb="0" eb="2">
      <t>ゼイコミ</t>
    </rPh>
    <rPh sb="2" eb="3">
      <t>シャ</t>
    </rPh>
    <phoneticPr fontId="5"/>
  </si>
  <si>
    <t>法人名</t>
    <rPh sb="0" eb="2">
      <t>ホウジン</t>
    </rPh>
    <rPh sb="2" eb="3">
      <t>メイ</t>
    </rPh>
    <phoneticPr fontId="5"/>
  </si>
  <si>
    <t>税込者４</t>
    <rPh sb="0" eb="2">
      <t>ゼイコミ</t>
    </rPh>
    <rPh sb="2" eb="3">
      <t>シャ</t>
    </rPh>
    <phoneticPr fontId="5"/>
  </si>
  <si>
    <t>税込者５</t>
    <rPh sb="0" eb="2">
      <t>ゼイコミ</t>
    </rPh>
    <rPh sb="2" eb="3">
      <t>シャ</t>
    </rPh>
    <phoneticPr fontId="5"/>
  </si>
  <si>
    <t>税込者６</t>
    <rPh sb="0" eb="2">
      <t>ゼイコミ</t>
    </rPh>
    <rPh sb="2" eb="3">
      <t>シャ</t>
    </rPh>
    <phoneticPr fontId="5"/>
  </si>
  <si>
    <t>税込者７</t>
    <rPh sb="0" eb="2">
      <t>ゼイコミ</t>
    </rPh>
    <rPh sb="2" eb="3">
      <t>シャ</t>
    </rPh>
    <phoneticPr fontId="5"/>
  </si>
  <si>
    <t>税込者８</t>
    <rPh sb="0" eb="2">
      <t>ゼイコミ</t>
    </rPh>
    <rPh sb="2" eb="3">
      <t>シャ</t>
    </rPh>
    <phoneticPr fontId="5"/>
  </si>
  <si>
    <t>税込者９</t>
    <rPh sb="0" eb="2">
      <t>ゼイコミ</t>
    </rPh>
    <rPh sb="2" eb="3">
      <t>シャ</t>
    </rPh>
    <phoneticPr fontId="5"/>
  </si>
  <si>
    <t>税込者１０</t>
    <rPh sb="0" eb="2">
      <t>ゼイコミ</t>
    </rPh>
    <rPh sb="2" eb="3">
      <t>シャ</t>
    </rPh>
    <phoneticPr fontId="5"/>
  </si>
  <si>
    <t>研究分担者</t>
    <phoneticPr fontId="5"/>
  </si>
  <si>
    <t>税抜者１</t>
    <rPh sb="0" eb="2">
      <t>ゼイヌキ</t>
    </rPh>
    <rPh sb="2" eb="3">
      <t>シャ</t>
    </rPh>
    <phoneticPr fontId="5"/>
  </si>
  <si>
    <t>税抜者２</t>
    <rPh sb="0" eb="2">
      <t>ゼイヌキ</t>
    </rPh>
    <rPh sb="2" eb="3">
      <t>シャ</t>
    </rPh>
    <phoneticPr fontId="5"/>
  </si>
  <si>
    <t>税抜者３</t>
    <rPh sb="0" eb="2">
      <t>ゼイヌキ</t>
    </rPh>
    <rPh sb="2" eb="3">
      <t>シャ</t>
    </rPh>
    <phoneticPr fontId="5"/>
  </si>
  <si>
    <t>税抜者４</t>
    <rPh sb="0" eb="2">
      <t>ゼイヌキ</t>
    </rPh>
    <rPh sb="2" eb="3">
      <t>シャ</t>
    </rPh>
    <phoneticPr fontId="5"/>
  </si>
  <si>
    <t>税抜者５</t>
    <rPh sb="0" eb="2">
      <t>ゼイヌキ</t>
    </rPh>
    <rPh sb="2" eb="3">
      <t>シャ</t>
    </rPh>
    <phoneticPr fontId="5"/>
  </si>
  <si>
    <t>税抜者６</t>
    <rPh sb="0" eb="2">
      <t>ゼイヌキ</t>
    </rPh>
    <rPh sb="2" eb="3">
      <t>シャ</t>
    </rPh>
    <phoneticPr fontId="5"/>
  </si>
  <si>
    <t>税抜者７</t>
    <rPh sb="0" eb="2">
      <t>ゼイヌキ</t>
    </rPh>
    <rPh sb="2" eb="3">
      <t>シャ</t>
    </rPh>
    <phoneticPr fontId="5"/>
  </si>
  <si>
    <t>税抜者８</t>
    <rPh sb="0" eb="2">
      <t>ゼイヌキ</t>
    </rPh>
    <rPh sb="2" eb="3">
      <t>シャ</t>
    </rPh>
    <phoneticPr fontId="5"/>
  </si>
  <si>
    <t>税抜者９</t>
    <rPh sb="0" eb="2">
      <t>ゼイヌキ</t>
    </rPh>
    <rPh sb="2" eb="3">
      <t>シャ</t>
    </rPh>
    <phoneticPr fontId="5"/>
  </si>
  <si>
    <t>税抜者１０</t>
    <rPh sb="0" eb="2">
      <t>ゼイヌキ</t>
    </rPh>
    <rPh sb="2" eb="3">
      <t>シャ</t>
    </rPh>
    <phoneticPr fontId="5"/>
  </si>
  <si>
    <t>税込者１</t>
    <phoneticPr fontId="5"/>
  </si>
  <si>
    <t>税込者２</t>
    <phoneticPr fontId="5"/>
  </si>
  <si>
    <t>税込者３</t>
    <phoneticPr fontId="5"/>
  </si>
  <si>
    <t>税込者４</t>
    <phoneticPr fontId="5"/>
  </si>
  <si>
    <t>税込者５</t>
    <phoneticPr fontId="5"/>
  </si>
  <si>
    <t>税込者６</t>
    <phoneticPr fontId="5"/>
  </si>
  <si>
    <t>税込者７</t>
    <phoneticPr fontId="5"/>
  </si>
  <si>
    <t>税込者８</t>
    <phoneticPr fontId="5"/>
  </si>
  <si>
    <t>税込者９</t>
    <phoneticPr fontId="5"/>
  </si>
  <si>
    <t>税込者１０</t>
    <phoneticPr fontId="5"/>
  </si>
  <si>
    <t>税抜者１</t>
    <phoneticPr fontId="5"/>
  </si>
  <si>
    <t>税抜者２</t>
    <phoneticPr fontId="5"/>
  </si>
  <si>
    <t>税抜者３</t>
    <phoneticPr fontId="5"/>
  </si>
  <si>
    <t>税抜者４</t>
    <phoneticPr fontId="5"/>
  </si>
  <si>
    <t>税抜者５</t>
    <phoneticPr fontId="5"/>
  </si>
  <si>
    <t>税抜者６</t>
    <phoneticPr fontId="5"/>
  </si>
  <si>
    <t>税抜者７</t>
    <phoneticPr fontId="5"/>
  </si>
  <si>
    <t>税抜者８</t>
    <phoneticPr fontId="5"/>
  </si>
  <si>
    <t>税抜者９</t>
    <phoneticPr fontId="5"/>
  </si>
  <si>
    <t>税抜者１０</t>
    <phoneticPr fontId="5"/>
  </si>
  <si>
    <t>研究開発項目</t>
    <rPh sb="0" eb="2">
      <t>ケンキュウ</t>
    </rPh>
    <rPh sb="2" eb="4">
      <t>カイハツ</t>
    </rPh>
    <rPh sb="4" eb="6">
      <t>コウモク</t>
    </rPh>
    <phoneticPr fontId="5"/>
  </si>
  <si>
    <t>１．水色地/黄色地のセル</t>
    <rPh sb="2" eb="4">
      <t>ミズイロ</t>
    </rPh>
    <rPh sb="4" eb="5">
      <t>チ</t>
    </rPh>
    <rPh sb="6" eb="8">
      <t>キイロ</t>
    </rPh>
    <rPh sb="8" eb="9">
      <t>チ</t>
    </rPh>
    <phoneticPr fontId="2"/>
  </si>
  <si>
    <t>代表研究者：</t>
    <rPh sb="0" eb="2">
      <t>ダイヒョウ</t>
    </rPh>
    <rPh sb="2" eb="5">
      <t>ケンキュウシャ</t>
    </rPh>
    <phoneticPr fontId="5"/>
  </si>
  <si>
    <t>研究分担者：</t>
    <rPh sb="0" eb="2">
      <t>ケンキュウ</t>
    </rPh>
    <rPh sb="2" eb="4">
      <t>ブンタン</t>
    </rPh>
    <rPh sb="4" eb="5">
      <t>シャ</t>
    </rPh>
    <phoneticPr fontId="5"/>
  </si>
  <si>
    <t>○○○○の研究開発</t>
    <phoneticPr fontId="5"/>
  </si>
  <si>
    <t>課題Ｘ　□□□□の研究開発</t>
    <phoneticPr fontId="5"/>
  </si>
  <si>
    <t>△△△△の研究</t>
    <phoneticPr fontId="5"/>
  </si>
  <si>
    <t>　　・水色地のセルのみ必要事項を記入してください。</t>
  </si>
  <si>
    <t>　　・文字入力が不要なセルは空欄にしておいてください。</t>
  </si>
  <si>
    <t>　　・一般管理費率は小数点第１位までの数値（一般管理費率計算書で提示した率）を記入してください。</t>
  </si>
  <si>
    <t>１．水色地/黄色地のセル</t>
  </si>
  <si>
    <t>実施内容等</t>
    <rPh sb="0" eb="2">
      <t>ジッシ</t>
    </rPh>
    <rPh sb="2" eb="4">
      <t>ナイヨウ</t>
    </rPh>
    <rPh sb="4" eb="5">
      <t>トウ</t>
    </rPh>
    <phoneticPr fontId="5"/>
  </si>
  <si>
    <t>管理番号：</t>
    <rPh sb="0" eb="2">
      <t>カンリ</t>
    </rPh>
    <rPh sb="2" eb="4">
      <t>バンゴウ</t>
    </rPh>
    <phoneticPr fontId="5"/>
  </si>
  <si>
    <t>２．行の追加・削除と行の高さ調整</t>
    <rPh sb="10" eb="11">
      <t>ギョウ</t>
    </rPh>
    <rPh sb="12" eb="13">
      <t>タカ</t>
    </rPh>
    <rPh sb="14" eb="16">
      <t>チョウセイ</t>
    </rPh>
    <phoneticPr fontId="5"/>
  </si>
  <si>
    <t>　・行を挿入される場合は、中項目の合計金額の計算式が反映される範囲内でお願いします。なお、行を削除することはできません。適宜、行の高さを調整ください。</t>
    <rPh sb="60" eb="62">
      <t>テキギ</t>
    </rPh>
    <rPh sb="63" eb="64">
      <t>ギョウ</t>
    </rPh>
    <rPh sb="65" eb="66">
      <t>タカ</t>
    </rPh>
    <rPh sb="68" eb="70">
      <t>チョウセイ</t>
    </rPh>
    <phoneticPr fontId="5"/>
  </si>
  <si>
    <t>契約金額
（円）</t>
    <rPh sb="0" eb="2">
      <t>ケイヤク</t>
    </rPh>
    <rPh sb="2" eb="4">
      <t>キンガク</t>
    </rPh>
    <rPh sb="6" eb="7">
      <t>エン</t>
    </rPh>
    <phoneticPr fontId="5"/>
  </si>
  <si>
    <t>計画金額
（円）</t>
    <rPh sb="0" eb="2">
      <t>ケイカク</t>
    </rPh>
    <rPh sb="2" eb="4">
      <t>キンガク</t>
    </rPh>
    <rPh sb="6" eb="7">
      <t>エン</t>
    </rPh>
    <phoneticPr fontId="5"/>
  </si>
  <si>
    <t>差額
（円）</t>
    <rPh sb="0" eb="2">
      <t>サガク</t>
    </rPh>
    <rPh sb="4" eb="5">
      <t>エン</t>
    </rPh>
    <phoneticPr fontId="5"/>
  </si>
  <si>
    <t>契約金額に対する
直接費（大項目Ⅰ～Ⅳ）総額の流用率</t>
    <phoneticPr fontId="5"/>
  </si>
  <si>
    <t>（注：金額合計欄には、消費税相当額は含まれておりません）</t>
    <phoneticPr fontId="5"/>
  </si>
  <si>
    <t>（注：金額合計欄には、消費税相当額は含まれておりません）</t>
    <phoneticPr fontId="5"/>
  </si>
  <si>
    <t>（注：金額合計欄には、消費税相当額は含まれておりません）</t>
    <phoneticPr fontId="5"/>
  </si>
  <si>
    <t>（注：金額合計欄には、消費税相当額は含まれておりません）</t>
    <phoneticPr fontId="5"/>
  </si>
  <si>
    <t>（注：金額合計欄には、消費税相当額は含まれておりません）</t>
    <phoneticPr fontId="5"/>
  </si>
  <si>
    <t>（注：金額合計欄には、消費税相当額は含まれておりません）</t>
    <phoneticPr fontId="5"/>
  </si>
  <si>
    <t>（注：金額合計欄には、消費税相当額は含まれておりません）</t>
    <phoneticPr fontId="5"/>
  </si>
  <si>
    <t>（注：金額合計欄には、消費税相当額は含まれておりません）</t>
    <phoneticPr fontId="2"/>
  </si>
  <si>
    <t>（注：金額合計欄には、消費税相当額は含まれておりません）</t>
    <phoneticPr fontId="2"/>
  </si>
  <si>
    <t>（注：金額合計欄には、消費税相当額は含まれておりません）</t>
    <phoneticPr fontId="2"/>
  </si>
  <si>
    <t>（注：金額合計欄には、消費税相当額は含まれておりません）</t>
    <phoneticPr fontId="2"/>
  </si>
  <si>
    <t>（注：金額合計欄には、消費税相当額は含まれておりません）</t>
    <phoneticPr fontId="2"/>
  </si>
  <si>
    <t>管理番号</t>
    <rPh sb="0" eb="2">
      <t>カンリ</t>
    </rPh>
    <rPh sb="2" eb="4">
      <t>バンゴウ</t>
    </rPh>
    <phoneticPr fontId="5"/>
  </si>
  <si>
    <t>法人名</t>
    <rPh sb="0" eb="2">
      <t>ホウジン</t>
    </rPh>
    <rPh sb="2" eb="3">
      <t>メイ</t>
    </rPh>
    <phoneticPr fontId="5"/>
  </si>
  <si>
    <t>シート名</t>
    <rPh sb="3" eb="4">
      <t>メイ</t>
    </rPh>
    <phoneticPr fontId="5"/>
  </si>
  <si>
    <t>　　・変更時は、前回までの変更箇所を黒字、今回の変更箇所を赤字にしてください。</t>
    <phoneticPr fontId="5"/>
  </si>
  <si>
    <t>　　・変更時は、前回までの変更箇所を黒字、今回の変更箇所を赤字にしてください。</t>
    <phoneticPr fontId="5"/>
  </si>
  <si>
    <t>××××株式会社</t>
    <rPh sb="4" eb="8">
      <t>カブシキガイシャ</t>
    </rPh>
    <phoneticPr fontId="5"/>
  </si>
  <si>
    <t>999A0101</t>
    <phoneticPr fontId="5"/>
  </si>
  <si>
    <t>様式1-1-2（税込）（30-2)</t>
    <rPh sb="0" eb="2">
      <t>ヨウシキ</t>
    </rPh>
    <rPh sb="8" eb="10">
      <t>ゼイコミ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</si>
</sst>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.0%"/>
    <numFmt numFmtId="178" formatCode="0#"/>
    <numFmt numFmtId="179" formatCode="#,##0_);[Red]\(#,##0\)"/>
    <numFmt numFmtId="180" formatCode="[$-411]ggge&quot;年&quot;m&quot;月&quot;d&quot;日&quot;;@"/>
    <numFmt numFmtId="181" formatCode="#,##0_ ;[Red]\-#,##0\ "/>
    <numFmt numFmtId="182" formatCode="\(#,##0\)\ ;[Red]\(\-#,##0\)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10"/>
      <name val="HG創英角ｺﾞｼｯｸUB"/>
      <family val="3"/>
      <charset val="128"/>
    </font>
    <font>
      <sz val="10"/>
      <color theme="0"/>
      <name val="ＭＳ 明朝"/>
      <family val="1"/>
      <charset val="128"/>
    </font>
    <font>
      <sz val="10"/>
      <color theme="0"/>
      <name val="ＭＳ Ｐ明朝"/>
      <family val="1"/>
      <charset val="128"/>
    </font>
    <font>
      <sz val="10"/>
      <color theme="4"/>
      <name val="ＭＳ 明朝"/>
      <family val="1"/>
      <charset val="128"/>
    </font>
    <font>
      <sz val="10"/>
      <color rgb="FF0000FF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rgb="FFFF0000"/>
      <name val="HGS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4506668294322"/>
        <bgColor indexed="64"/>
      </patternFill>
    </fill>
  </fills>
  <borders count="17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/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527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0" xfId="2" applyFont="1" applyFill="1" applyAlignment="1">
      <alignment vertical="center"/>
    </xf>
    <xf numFmtId="176" fontId="3" fillId="2" borderId="3" xfId="2" applyNumberFormat="1" applyFont="1" applyFill="1" applyBorder="1" applyAlignment="1">
      <alignment vertical="center"/>
    </xf>
    <xf numFmtId="176" fontId="3" fillId="0" borderId="0" xfId="2" quotePrefix="1" applyNumberFormat="1" applyFont="1" applyFill="1" applyBorder="1" applyAlignment="1">
      <alignment horizontal="center" vertical="center"/>
    </xf>
    <xf numFmtId="176" fontId="3" fillId="0" borderId="0" xfId="2" applyNumberFormat="1" applyFont="1" applyBorder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Border="1" applyAlignment="1">
      <alignment horizontal="right" vertical="center"/>
    </xf>
    <xf numFmtId="176" fontId="3" fillId="2" borderId="4" xfId="2" applyNumberFormat="1" applyFont="1" applyFill="1" applyBorder="1" applyAlignment="1">
      <alignment vertical="center"/>
    </xf>
    <xf numFmtId="176" fontId="3" fillId="2" borderId="5" xfId="2" applyNumberFormat="1" applyFont="1" applyFill="1" applyBorder="1" applyAlignment="1">
      <alignment vertical="center"/>
    </xf>
    <xf numFmtId="176" fontId="3" fillId="2" borderId="6" xfId="2" applyNumberFormat="1" applyFont="1" applyFill="1" applyBorder="1" applyAlignment="1">
      <alignment vertical="center"/>
    </xf>
    <xf numFmtId="176" fontId="3" fillId="2" borderId="7" xfId="2" applyNumberFormat="1" applyFont="1" applyFill="1" applyBorder="1" applyAlignment="1">
      <alignment vertical="center"/>
    </xf>
    <xf numFmtId="0" fontId="11" fillId="2" borderId="8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2" borderId="9" xfId="2" applyFont="1" applyFill="1" applyBorder="1" applyAlignment="1">
      <alignment horizontal="center" vertical="center" wrapText="1"/>
    </xf>
    <xf numFmtId="176" fontId="3" fillId="2" borderId="10" xfId="2" applyNumberFormat="1" applyFont="1" applyFill="1" applyBorder="1" applyAlignment="1">
      <alignment vertical="center"/>
    </xf>
    <xf numFmtId="176" fontId="3" fillId="2" borderId="11" xfId="2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3" fillId="2" borderId="15" xfId="2" applyNumberFormat="1" applyFont="1" applyFill="1" applyBorder="1" applyAlignment="1">
      <alignment vertical="center"/>
    </xf>
    <xf numFmtId="176" fontId="3" fillId="2" borderId="16" xfId="2" applyNumberFormat="1" applyFont="1" applyFill="1" applyBorder="1" applyAlignment="1">
      <alignment vertical="center"/>
    </xf>
    <xf numFmtId="0" fontId="11" fillId="2" borderId="18" xfId="2" applyFont="1" applyFill="1" applyBorder="1" applyAlignment="1">
      <alignment horizontal="center" vertical="center" wrapText="1"/>
    </xf>
    <xf numFmtId="0" fontId="11" fillId="2" borderId="19" xfId="2" applyFont="1" applyFill="1" applyBorder="1" applyAlignment="1">
      <alignment horizontal="center" vertical="center" wrapText="1"/>
    </xf>
    <xf numFmtId="176" fontId="3" fillId="2" borderId="20" xfId="2" applyNumberFormat="1" applyFont="1" applyFill="1" applyBorder="1" applyAlignment="1">
      <alignment vertical="center"/>
    </xf>
    <xf numFmtId="176" fontId="3" fillId="2" borderId="21" xfId="2" applyNumberFormat="1" applyFont="1" applyFill="1" applyBorder="1" applyAlignment="1">
      <alignment vertical="center"/>
    </xf>
    <xf numFmtId="176" fontId="3" fillId="2" borderId="22" xfId="2" applyNumberFormat="1" applyFont="1" applyFill="1" applyBorder="1" applyAlignment="1">
      <alignment vertical="center"/>
    </xf>
    <xf numFmtId="176" fontId="3" fillId="2" borderId="23" xfId="2" applyNumberFormat="1" applyFont="1" applyFill="1" applyBorder="1" applyAlignment="1">
      <alignment vertical="center"/>
    </xf>
    <xf numFmtId="0" fontId="4" fillId="2" borderId="24" xfId="2" applyFont="1" applyFill="1" applyBorder="1" applyAlignment="1">
      <alignment vertical="center"/>
    </xf>
    <xf numFmtId="176" fontId="3" fillId="2" borderId="26" xfId="2" applyNumberFormat="1" applyFont="1" applyFill="1" applyBorder="1" applyAlignment="1">
      <alignment vertical="center"/>
    </xf>
    <xf numFmtId="176" fontId="3" fillId="2" borderId="27" xfId="2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2" applyFont="1" applyAlignment="1" applyProtection="1">
      <alignment vertical="center"/>
    </xf>
    <xf numFmtId="0" fontId="6" fillId="0" borderId="30" xfId="2" applyFont="1" applyBorder="1" applyAlignment="1" applyProtection="1">
      <alignment horizontal="center" vertical="center"/>
    </xf>
    <xf numFmtId="0" fontId="6" fillId="0" borderId="31" xfId="2" applyFont="1" applyBorder="1" applyAlignment="1" applyProtection="1">
      <alignment horizontal="center" vertical="center"/>
    </xf>
    <xf numFmtId="0" fontId="6" fillId="0" borderId="32" xfId="2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vertical="center"/>
    </xf>
    <xf numFmtId="0" fontId="6" fillId="0" borderId="45" xfId="2" applyFont="1" applyBorder="1" applyAlignment="1" applyProtection="1">
      <alignment vertical="center"/>
    </xf>
    <xf numFmtId="0" fontId="6" fillId="0" borderId="54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horizontal="right" vertical="center"/>
    </xf>
    <xf numFmtId="0" fontId="6" fillId="0" borderId="58" xfId="2" applyFont="1" applyBorder="1" applyAlignment="1" applyProtection="1">
      <alignment vertical="center"/>
    </xf>
    <xf numFmtId="0" fontId="6" fillId="0" borderId="54" xfId="2" applyFont="1" applyBorder="1" applyAlignment="1" applyProtection="1">
      <alignment horizontal="center" vertical="center"/>
    </xf>
    <xf numFmtId="0" fontId="6" fillId="0" borderId="60" xfId="2" applyFont="1" applyBorder="1" applyAlignment="1" applyProtection="1">
      <alignment horizontal="center" vertical="center"/>
    </xf>
    <xf numFmtId="0" fontId="6" fillId="0" borderId="8" xfId="2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177" fontId="13" fillId="0" borderId="62" xfId="2" applyNumberFormat="1" applyFont="1" applyFill="1" applyBorder="1" applyAlignment="1">
      <alignment horizontal="center" vertical="center"/>
    </xf>
    <xf numFmtId="176" fontId="6" fillId="2" borderId="63" xfId="2" applyNumberFormat="1" applyFont="1" applyFill="1" applyBorder="1" applyAlignment="1" applyProtection="1">
      <alignment vertical="center"/>
    </xf>
    <xf numFmtId="176" fontId="6" fillId="2" borderId="64" xfId="2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61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6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61" xfId="0" applyFont="1" applyFill="1" applyBorder="1" applyAlignment="1" applyProtection="1">
      <alignment horizontal="left" vertical="center"/>
    </xf>
    <xf numFmtId="176" fontId="7" fillId="2" borderId="65" xfId="2" applyNumberFormat="1" applyFont="1" applyFill="1" applyBorder="1" applyAlignment="1" applyProtection="1">
      <alignment vertical="center"/>
    </xf>
    <xf numFmtId="176" fontId="7" fillId="2" borderId="66" xfId="2" applyNumberFormat="1" applyFont="1" applyFill="1" applyBorder="1" applyAlignment="1" applyProtection="1">
      <alignment vertical="center"/>
    </xf>
    <xf numFmtId="0" fontId="7" fillId="0" borderId="67" xfId="2" applyFont="1" applyBorder="1" applyAlignment="1" applyProtection="1">
      <alignment horizontal="center" vertical="center"/>
    </xf>
    <xf numFmtId="0" fontId="3" fillId="0" borderId="45" xfId="2" applyFont="1" applyBorder="1" applyAlignment="1">
      <alignment vertical="center"/>
    </xf>
    <xf numFmtId="0" fontId="3" fillId="0" borderId="68" xfId="2" applyFont="1" applyBorder="1" applyAlignment="1">
      <alignment vertical="center"/>
    </xf>
    <xf numFmtId="176" fontId="3" fillId="2" borderId="42" xfId="2" applyNumberFormat="1" applyFont="1" applyFill="1" applyBorder="1" applyAlignment="1">
      <alignment vertical="center"/>
    </xf>
    <xf numFmtId="176" fontId="3" fillId="2" borderId="69" xfId="2" applyNumberFormat="1" applyFont="1" applyFill="1" applyBorder="1" applyAlignment="1">
      <alignment vertical="center"/>
    </xf>
    <xf numFmtId="176" fontId="3" fillId="2" borderId="70" xfId="2" applyNumberFormat="1" applyFont="1" applyFill="1" applyBorder="1" applyAlignment="1">
      <alignment vertical="center"/>
    </xf>
    <xf numFmtId="176" fontId="3" fillId="2" borderId="71" xfId="2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2" borderId="72" xfId="2" applyFont="1" applyFill="1" applyBorder="1" applyAlignment="1">
      <alignment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178" fontId="11" fillId="2" borderId="4" xfId="2" applyNumberFormat="1" applyFont="1" applyFill="1" applyBorder="1" applyAlignment="1">
      <alignment horizontal="center" vertical="center" wrapText="1"/>
    </xf>
    <xf numFmtId="178" fontId="11" fillId="2" borderId="75" xfId="2" applyNumberFormat="1" applyFont="1" applyFill="1" applyBorder="1" applyAlignment="1">
      <alignment horizontal="center" vertical="center" wrapText="1"/>
    </xf>
    <xf numFmtId="178" fontId="11" fillId="2" borderId="27" xfId="2" applyNumberFormat="1" applyFont="1" applyFill="1" applyBorder="1" applyAlignment="1">
      <alignment horizontal="center" vertical="center" wrapText="1"/>
    </xf>
    <xf numFmtId="178" fontId="11" fillId="2" borderId="26" xfId="2" applyNumberFormat="1" applyFont="1" applyFill="1" applyBorder="1" applyAlignment="1">
      <alignment horizontal="center" vertical="center" wrapText="1"/>
    </xf>
    <xf numFmtId="176" fontId="14" fillId="2" borderId="76" xfId="2" applyNumberFormat="1" applyFont="1" applyFill="1" applyBorder="1" applyAlignment="1">
      <alignment vertical="center"/>
    </xf>
    <xf numFmtId="176" fontId="14" fillId="2" borderId="77" xfId="2" applyNumberFormat="1" applyFont="1" applyFill="1" applyBorder="1" applyAlignment="1">
      <alignment vertical="center"/>
    </xf>
    <xf numFmtId="176" fontId="14" fillId="2" borderId="73" xfId="2" applyNumberFormat="1" applyFont="1" applyFill="1" applyBorder="1" applyAlignment="1">
      <alignment vertical="center"/>
    </xf>
    <xf numFmtId="176" fontId="14" fillId="2" borderId="22" xfId="2" applyNumberFormat="1" applyFont="1" applyFill="1" applyBorder="1" applyAlignment="1">
      <alignment vertical="center"/>
    </xf>
    <xf numFmtId="176" fontId="14" fillId="2" borderId="6" xfId="2" applyNumberFormat="1" applyFont="1" applyFill="1" applyBorder="1" applyAlignment="1">
      <alignment vertical="center"/>
    </xf>
    <xf numFmtId="176" fontId="14" fillId="2" borderId="78" xfId="2" applyNumberFormat="1" applyFont="1" applyFill="1" applyBorder="1" applyAlignment="1">
      <alignment vertical="center"/>
    </xf>
    <xf numFmtId="176" fontId="6" fillId="2" borderId="67" xfId="2" applyNumberFormat="1" applyFont="1" applyFill="1" applyBorder="1" applyAlignment="1" applyProtection="1">
      <alignment vertical="center"/>
    </xf>
    <xf numFmtId="176" fontId="6" fillId="2" borderId="79" xfId="2" applyNumberFormat="1" applyFont="1" applyFill="1" applyBorder="1" applyAlignment="1" applyProtection="1">
      <alignment vertical="center"/>
    </xf>
    <xf numFmtId="176" fontId="6" fillId="2" borderId="80" xfId="2" applyNumberFormat="1" applyFont="1" applyFill="1" applyBorder="1" applyAlignment="1" applyProtection="1">
      <alignment vertical="center"/>
    </xf>
    <xf numFmtId="176" fontId="6" fillId="2" borderId="81" xfId="2" applyNumberFormat="1" applyFont="1" applyFill="1" applyBorder="1" applyAlignment="1" applyProtection="1">
      <alignment vertical="center"/>
    </xf>
    <xf numFmtId="176" fontId="6" fillId="2" borderId="82" xfId="2" applyNumberFormat="1" applyFont="1" applyFill="1" applyBorder="1" applyAlignment="1" applyProtection="1">
      <alignment vertical="center"/>
    </xf>
    <xf numFmtId="176" fontId="6" fillId="2" borderId="83" xfId="2" applyNumberFormat="1" applyFont="1" applyFill="1" applyBorder="1" applyAlignment="1" applyProtection="1">
      <alignment vertical="center"/>
    </xf>
    <xf numFmtId="176" fontId="6" fillId="2" borderId="90" xfId="2" applyNumberFormat="1" applyFont="1" applyFill="1" applyBorder="1" applyAlignment="1" applyProtection="1">
      <alignment vertical="center"/>
    </xf>
    <xf numFmtId="176" fontId="6" fillId="2" borderId="91" xfId="2" applyNumberFormat="1" applyFont="1" applyFill="1" applyBorder="1" applyAlignment="1" applyProtection="1">
      <alignment vertical="center"/>
    </xf>
    <xf numFmtId="0" fontId="6" fillId="0" borderId="60" xfId="0" applyFont="1" applyBorder="1" applyAlignment="1" applyProtection="1">
      <alignment horizontal="center" vertical="center" wrapText="1"/>
    </xf>
    <xf numFmtId="176" fontId="6" fillId="2" borderId="92" xfId="2" applyNumberFormat="1" applyFont="1" applyFill="1" applyBorder="1" applyAlignment="1" applyProtection="1">
      <alignment vertical="center"/>
    </xf>
    <xf numFmtId="176" fontId="6" fillId="2" borderId="34" xfId="2" applyNumberFormat="1" applyFont="1" applyFill="1" applyBorder="1" applyAlignment="1" applyProtection="1">
      <alignment vertical="center"/>
    </xf>
    <xf numFmtId="176" fontId="6" fillId="2" borderId="93" xfId="2" applyNumberFormat="1" applyFont="1" applyFill="1" applyBorder="1" applyAlignment="1" applyProtection="1">
      <alignment vertical="center"/>
    </xf>
    <xf numFmtId="176" fontId="6" fillId="2" borderId="94" xfId="2" applyNumberFormat="1" applyFont="1" applyFill="1" applyBorder="1" applyAlignment="1" applyProtection="1">
      <alignment vertical="center"/>
    </xf>
    <xf numFmtId="176" fontId="6" fillId="2" borderId="95" xfId="2" applyNumberFormat="1" applyFont="1" applyFill="1" applyBorder="1" applyAlignment="1" applyProtection="1">
      <alignment vertical="center"/>
    </xf>
    <xf numFmtId="179" fontId="6" fillId="2" borderId="99" xfId="2" applyNumberFormat="1" applyFont="1" applyFill="1" applyBorder="1" applyAlignment="1" applyProtection="1">
      <alignment vertical="center"/>
    </xf>
    <xf numFmtId="179" fontId="7" fillId="2" borderId="99" xfId="2" applyNumberFormat="1" applyFont="1" applyFill="1" applyBorder="1" applyAlignment="1" applyProtection="1">
      <alignment vertical="center"/>
    </xf>
    <xf numFmtId="179" fontId="6" fillId="2" borderId="100" xfId="2" applyNumberFormat="1" applyFont="1" applyFill="1" applyBorder="1" applyAlignment="1" applyProtection="1">
      <alignment vertical="center"/>
    </xf>
    <xf numFmtId="179" fontId="7" fillId="2" borderId="100" xfId="2" applyNumberFormat="1" applyFont="1" applyFill="1" applyBorder="1" applyAlignment="1" applyProtection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Alignment="1">
      <alignment horizontal="left" vertical="center"/>
    </xf>
    <xf numFmtId="0" fontId="6" fillId="0" borderId="102" xfId="2" applyFont="1" applyBorder="1" applyAlignment="1" applyProtection="1">
      <alignment horizontal="center" vertical="center" wrapText="1"/>
    </xf>
    <xf numFmtId="0" fontId="6" fillId="0" borderId="103" xfId="2" applyFont="1" applyBorder="1" applyAlignment="1" applyProtection="1">
      <alignment horizontal="center" vertical="center" shrinkToFit="1"/>
    </xf>
    <xf numFmtId="0" fontId="15" fillId="0" borderId="67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 wrapText="1"/>
    </xf>
    <xf numFmtId="0" fontId="11" fillId="2" borderId="106" xfId="2" applyFont="1" applyFill="1" applyBorder="1" applyAlignment="1">
      <alignment horizontal="center" vertical="center" wrapText="1"/>
    </xf>
    <xf numFmtId="176" fontId="14" fillId="2" borderId="107" xfId="2" applyNumberFormat="1" applyFont="1" applyFill="1" applyBorder="1" applyAlignment="1">
      <alignment vertical="center"/>
    </xf>
    <xf numFmtId="176" fontId="3" fillId="2" borderId="105" xfId="2" applyNumberFormat="1" applyFont="1" applyFill="1" applyBorder="1" applyAlignment="1">
      <alignment vertical="center"/>
    </xf>
    <xf numFmtId="176" fontId="3" fillId="2" borderId="108" xfId="2" applyNumberFormat="1" applyFont="1" applyFill="1" applyBorder="1" applyAlignment="1">
      <alignment vertical="center"/>
    </xf>
    <xf numFmtId="176" fontId="14" fillId="2" borderId="109" xfId="2" applyNumberFormat="1" applyFont="1" applyFill="1" applyBorder="1" applyAlignment="1">
      <alignment vertical="center"/>
    </xf>
    <xf numFmtId="176" fontId="3" fillId="2" borderId="110" xfId="2" applyNumberFormat="1" applyFont="1" applyFill="1" applyBorder="1" applyAlignment="1">
      <alignment vertical="center"/>
    </xf>
    <xf numFmtId="176" fontId="3" fillId="2" borderId="111" xfId="2" applyNumberFormat="1" applyFont="1" applyFill="1" applyBorder="1" applyAlignment="1">
      <alignment vertical="center"/>
    </xf>
    <xf numFmtId="176" fontId="3" fillId="2" borderId="112" xfId="2" applyNumberFormat="1" applyFont="1" applyFill="1" applyBorder="1" applyAlignment="1">
      <alignment vertical="center"/>
    </xf>
    <xf numFmtId="176" fontId="3" fillId="2" borderId="114" xfId="2" applyNumberFormat="1" applyFont="1" applyFill="1" applyBorder="1" applyAlignment="1">
      <alignment vertical="center"/>
    </xf>
    <xf numFmtId="176" fontId="14" fillId="2" borderId="115" xfId="2" applyNumberFormat="1" applyFont="1" applyFill="1" applyBorder="1" applyAlignment="1">
      <alignment vertical="center"/>
    </xf>
    <xf numFmtId="176" fontId="14" fillId="2" borderId="116" xfId="2" applyNumberFormat="1" applyFont="1" applyFill="1" applyBorder="1" applyAlignment="1">
      <alignment vertical="center"/>
    </xf>
    <xf numFmtId="176" fontId="3" fillId="2" borderId="117" xfId="2" applyNumberFormat="1" applyFont="1" applyFill="1" applyBorder="1" applyAlignment="1">
      <alignment vertical="center"/>
    </xf>
    <xf numFmtId="176" fontId="3" fillId="2" borderId="118" xfId="2" applyNumberFormat="1" applyFont="1" applyFill="1" applyBorder="1" applyAlignment="1">
      <alignment vertical="center"/>
    </xf>
    <xf numFmtId="176" fontId="3" fillId="2" borderId="119" xfId="2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176" fontId="6" fillId="4" borderId="24" xfId="2" applyNumberFormat="1" applyFont="1" applyFill="1" applyBorder="1" applyAlignment="1" applyProtection="1">
      <alignment vertical="center"/>
    </xf>
    <xf numFmtId="176" fontId="6" fillId="4" borderId="87" xfId="2" applyNumberFormat="1" applyFont="1" applyFill="1" applyBorder="1" applyAlignment="1" applyProtection="1">
      <alignment vertical="center"/>
    </xf>
    <xf numFmtId="176" fontId="6" fillId="4" borderId="88" xfId="2" applyNumberFormat="1" applyFont="1" applyFill="1" applyBorder="1" applyAlignment="1" applyProtection="1">
      <alignment vertical="center"/>
    </xf>
    <xf numFmtId="0" fontId="17" fillId="0" borderId="61" xfId="0" applyFont="1" applyFill="1" applyBorder="1" applyAlignment="1" applyProtection="1">
      <alignment vertical="center"/>
    </xf>
    <xf numFmtId="0" fontId="18" fillId="0" borderId="61" xfId="0" applyFont="1" applyFill="1" applyBorder="1" applyAlignment="1" applyProtection="1">
      <alignment vertical="center"/>
    </xf>
    <xf numFmtId="176" fontId="14" fillId="2" borderId="3" xfId="2" applyNumberFormat="1" applyFont="1" applyFill="1" applyBorder="1" applyAlignment="1">
      <alignment vertical="center"/>
    </xf>
    <xf numFmtId="176" fontId="14" fillId="2" borderId="79" xfId="2" applyNumberFormat="1" applyFont="1" applyFill="1" applyBorder="1" applyAlignment="1">
      <alignment vertical="center"/>
    </xf>
    <xf numFmtId="176" fontId="14" fillId="5" borderId="114" xfId="2" applyNumberFormat="1" applyFont="1" applyFill="1" applyBorder="1" applyAlignment="1">
      <alignment vertical="center"/>
    </xf>
    <xf numFmtId="176" fontId="14" fillId="5" borderId="124" xfId="2" applyNumberFormat="1" applyFont="1" applyFill="1" applyBorder="1" applyAlignment="1">
      <alignment vertical="center"/>
    </xf>
    <xf numFmtId="176" fontId="14" fillId="5" borderId="32" xfId="2" applyNumberFormat="1" applyFont="1" applyFill="1" applyBorder="1" applyAlignment="1">
      <alignment vertical="center"/>
    </xf>
    <xf numFmtId="176" fontId="14" fillId="5" borderId="125" xfId="2" applyNumberFormat="1" applyFont="1" applyFill="1" applyBorder="1" applyAlignment="1">
      <alignment vertical="center"/>
    </xf>
    <xf numFmtId="176" fontId="14" fillId="5" borderId="126" xfId="2" applyNumberFormat="1" applyFont="1" applyFill="1" applyBorder="1" applyAlignment="1">
      <alignment vertical="center"/>
    </xf>
    <xf numFmtId="0" fontId="4" fillId="0" borderId="0" xfId="2" applyFont="1" applyFill="1" applyAlignment="1">
      <alignment vertical="center" wrapText="1"/>
    </xf>
    <xf numFmtId="0" fontId="3" fillId="0" borderId="127" xfId="2" applyFont="1" applyBorder="1" applyAlignment="1">
      <alignment horizontal="center" vertical="center"/>
    </xf>
    <xf numFmtId="178" fontId="10" fillId="2" borderId="0" xfId="0" applyNumberFormat="1" applyFont="1" applyFill="1" applyBorder="1" applyAlignment="1" applyProtection="1">
      <alignment horizontal="left" vertical="center"/>
    </xf>
    <xf numFmtId="0" fontId="3" fillId="0" borderId="128" xfId="2" applyFont="1" applyFill="1" applyBorder="1" applyAlignment="1">
      <alignment vertical="center"/>
    </xf>
    <xf numFmtId="0" fontId="3" fillId="0" borderId="52" xfId="2" applyFont="1" applyFill="1" applyBorder="1" applyAlignment="1">
      <alignment vertical="center"/>
    </xf>
    <xf numFmtId="176" fontId="14" fillId="2" borderId="13" xfId="2" applyNumberFormat="1" applyFont="1" applyFill="1" applyBorder="1" applyAlignment="1">
      <alignment vertical="center"/>
    </xf>
    <xf numFmtId="176" fontId="14" fillId="2" borderId="14" xfId="2" applyNumberFormat="1" applyFont="1" applyFill="1" applyBorder="1" applyAlignment="1">
      <alignment vertical="center"/>
    </xf>
    <xf numFmtId="176" fontId="14" fillId="2" borderId="149" xfId="2" applyNumberFormat="1" applyFont="1" applyFill="1" applyBorder="1" applyAlignment="1">
      <alignment vertical="center"/>
    </xf>
    <xf numFmtId="176" fontId="3" fillId="2" borderId="150" xfId="2" applyNumberFormat="1" applyFont="1" applyFill="1" applyBorder="1" applyAlignment="1">
      <alignment vertical="center"/>
    </xf>
    <xf numFmtId="0" fontId="6" fillId="3" borderId="36" xfId="2" applyFont="1" applyFill="1" applyBorder="1" applyAlignment="1" applyProtection="1">
      <alignment horizontal="right" vertical="center"/>
      <protection locked="0"/>
    </xf>
    <xf numFmtId="176" fontId="6" fillId="3" borderId="86" xfId="2" applyNumberFormat="1" applyFont="1" applyFill="1" applyBorder="1" applyAlignment="1" applyProtection="1">
      <alignment vertical="center"/>
      <protection locked="0"/>
    </xf>
    <xf numFmtId="0" fontId="6" fillId="3" borderId="39" xfId="2" applyFont="1" applyFill="1" applyBorder="1" applyAlignment="1" applyProtection="1">
      <alignment horizontal="right" vertical="center"/>
      <protection locked="0"/>
    </xf>
    <xf numFmtId="0" fontId="6" fillId="3" borderId="7" xfId="2" applyFont="1" applyFill="1" applyBorder="1" applyAlignment="1" applyProtection="1">
      <alignment vertical="center" wrapText="1"/>
      <protection locked="0"/>
    </xf>
    <xf numFmtId="0" fontId="6" fillId="3" borderId="29" xfId="2" applyFont="1" applyFill="1" applyBorder="1" applyAlignment="1" applyProtection="1">
      <alignment vertical="center" wrapText="1"/>
      <protection locked="0"/>
    </xf>
    <xf numFmtId="176" fontId="6" fillId="3" borderId="87" xfId="2" applyNumberFormat="1" applyFont="1" applyFill="1" applyBorder="1" applyAlignment="1" applyProtection="1">
      <alignment vertical="center"/>
      <protection locked="0"/>
    </xf>
    <xf numFmtId="0" fontId="6" fillId="3" borderId="28" xfId="2" applyFont="1" applyFill="1" applyBorder="1" applyAlignment="1" applyProtection="1">
      <alignment vertical="center" wrapText="1"/>
      <protection locked="0"/>
    </xf>
    <xf numFmtId="176" fontId="6" fillId="3" borderId="84" xfId="2" applyNumberFormat="1" applyFont="1" applyFill="1" applyBorder="1" applyAlignment="1" applyProtection="1">
      <alignment vertical="center"/>
      <protection locked="0"/>
    </xf>
    <xf numFmtId="0" fontId="6" fillId="3" borderId="46" xfId="2" applyFont="1" applyFill="1" applyBorder="1" applyAlignment="1" applyProtection="1">
      <alignment horizontal="right" vertical="center"/>
      <protection locked="0"/>
    </xf>
    <xf numFmtId="176" fontId="6" fillId="3" borderId="88" xfId="2" applyNumberFormat="1" applyFont="1" applyFill="1" applyBorder="1" applyAlignment="1" applyProtection="1">
      <alignment vertical="center"/>
      <protection locked="0"/>
    </xf>
    <xf numFmtId="176" fontId="6" fillId="3" borderId="62" xfId="2" applyNumberFormat="1" applyFont="1" applyFill="1" applyBorder="1" applyAlignment="1" applyProtection="1">
      <alignment vertical="center"/>
      <protection locked="0"/>
    </xf>
    <xf numFmtId="0" fontId="6" fillId="3" borderId="53" xfId="2" applyFont="1" applyFill="1" applyBorder="1" applyAlignment="1" applyProtection="1">
      <alignment vertical="center" wrapText="1"/>
      <protection locked="0"/>
    </xf>
    <xf numFmtId="176" fontId="6" fillId="3" borderId="24" xfId="2" applyNumberFormat="1" applyFont="1" applyFill="1" applyBorder="1" applyAlignment="1" applyProtection="1">
      <alignment vertical="center"/>
      <protection locked="0"/>
    </xf>
    <xf numFmtId="0" fontId="6" fillId="3" borderId="55" xfId="2" applyFont="1" applyFill="1" applyBorder="1" applyAlignment="1" applyProtection="1">
      <alignment horizontal="right" vertical="center"/>
      <protection locked="0"/>
    </xf>
    <xf numFmtId="176" fontId="6" fillId="3" borderId="89" xfId="2" applyNumberFormat="1" applyFont="1" applyFill="1" applyBorder="1" applyAlignment="1" applyProtection="1">
      <alignment vertical="center"/>
      <protection locked="0"/>
    </xf>
    <xf numFmtId="176" fontId="6" fillId="3" borderId="85" xfId="2" applyNumberFormat="1" applyFont="1" applyFill="1" applyBorder="1" applyAlignment="1" applyProtection="1">
      <alignment vertical="center"/>
      <protection locked="0"/>
    </xf>
    <xf numFmtId="0" fontId="6" fillId="3" borderId="4" xfId="2" applyFont="1" applyFill="1" applyBorder="1" applyAlignment="1" applyProtection="1">
      <alignment vertical="center"/>
      <protection locked="0"/>
    </xf>
    <xf numFmtId="0" fontId="6" fillId="3" borderId="7" xfId="2" applyFont="1" applyFill="1" applyBorder="1" applyAlignment="1" applyProtection="1">
      <alignment vertical="center"/>
      <protection locked="0"/>
    </xf>
    <xf numFmtId="0" fontId="6" fillId="3" borderId="5" xfId="2" applyFont="1" applyFill="1" applyBorder="1" applyAlignment="1" applyProtection="1">
      <alignment vertical="center"/>
      <protection locked="0"/>
    </xf>
    <xf numFmtId="0" fontId="6" fillId="3" borderId="47" xfId="2" applyFont="1" applyFill="1" applyBorder="1" applyAlignment="1" applyProtection="1">
      <alignment vertical="center"/>
      <protection locked="0"/>
    </xf>
    <xf numFmtId="0" fontId="6" fillId="3" borderId="49" xfId="2" applyFont="1" applyFill="1" applyBorder="1" applyAlignment="1" applyProtection="1">
      <alignment horizontal="right" vertical="center"/>
      <protection locked="0"/>
    </xf>
    <xf numFmtId="0" fontId="6" fillId="3" borderId="50" xfId="2" applyFont="1" applyFill="1" applyBorder="1" applyAlignment="1" applyProtection="1">
      <alignment vertical="center"/>
      <protection locked="0"/>
    </xf>
    <xf numFmtId="0" fontId="6" fillId="3" borderId="28" xfId="2" applyFont="1" applyFill="1" applyBorder="1" applyAlignment="1" applyProtection="1">
      <alignment vertical="center"/>
      <protection locked="0"/>
    </xf>
    <xf numFmtId="0" fontId="6" fillId="3" borderId="19" xfId="2" applyFont="1" applyFill="1" applyBorder="1" applyAlignment="1" applyProtection="1">
      <alignment vertical="center"/>
      <protection locked="0"/>
    </xf>
    <xf numFmtId="0" fontId="6" fillId="3" borderId="56" xfId="2" applyFont="1" applyFill="1" applyBorder="1" applyAlignment="1" applyProtection="1">
      <alignment vertical="center"/>
      <protection locked="0"/>
    </xf>
    <xf numFmtId="0" fontId="11" fillId="3" borderId="7" xfId="2" applyFont="1" applyFill="1" applyBorder="1" applyAlignment="1" applyProtection="1">
      <alignment vertical="center" wrapText="1"/>
      <protection locked="0"/>
    </xf>
    <xf numFmtId="0" fontId="6" fillId="3" borderId="41" xfId="2" applyFont="1" applyFill="1" applyBorder="1" applyAlignment="1" applyProtection="1">
      <alignment horizontal="right" vertical="center"/>
      <protection locked="0"/>
    </xf>
    <xf numFmtId="0" fontId="6" fillId="3" borderId="42" xfId="2" applyFont="1" applyFill="1" applyBorder="1" applyAlignment="1" applyProtection="1">
      <alignment vertical="center"/>
      <protection locked="0"/>
    </xf>
    <xf numFmtId="176" fontId="6" fillId="3" borderId="38" xfId="2" applyNumberFormat="1" applyFont="1" applyFill="1" applyBorder="1" applyAlignment="1" applyProtection="1">
      <alignment vertical="center"/>
      <protection locked="0"/>
    </xf>
    <xf numFmtId="176" fontId="6" fillId="3" borderId="63" xfId="2" applyNumberFormat="1" applyFont="1" applyFill="1" applyBorder="1" applyAlignment="1" applyProtection="1">
      <alignment vertical="center"/>
      <protection locked="0"/>
    </xf>
    <xf numFmtId="0" fontId="6" fillId="3" borderId="16" xfId="2" applyFont="1" applyFill="1" applyBorder="1" applyAlignment="1" applyProtection="1">
      <alignment vertical="center"/>
      <protection locked="0"/>
    </xf>
    <xf numFmtId="176" fontId="6" fillId="3" borderId="96" xfId="2" applyNumberFormat="1" applyFont="1" applyFill="1" applyBorder="1" applyAlignment="1" applyProtection="1">
      <alignment vertical="center"/>
      <protection locked="0"/>
    </xf>
    <xf numFmtId="176" fontId="6" fillId="3" borderId="48" xfId="2" applyNumberFormat="1" applyFont="1" applyFill="1" applyBorder="1" applyAlignment="1" applyProtection="1">
      <alignment vertical="center"/>
      <protection locked="0"/>
    </xf>
    <xf numFmtId="0" fontId="6" fillId="3" borderId="52" xfId="2" applyFont="1" applyFill="1" applyBorder="1" applyAlignment="1" applyProtection="1">
      <alignment vertical="center"/>
      <protection locked="0"/>
    </xf>
    <xf numFmtId="176" fontId="6" fillId="3" borderId="44" xfId="2" applyNumberFormat="1" applyFont="1" applyFill="1" applyBorder="1" applyAlignment="1" applyProtection="1">
      <alignment vertical="center"/>
      <protection locked="0"/>
    </xf>
    <xf numFmtId="176" fontId="6" fillId="3" borderId="57" xfId="2" applyNumberFormat="1" applyFont="1" applyFill="1" applyBorder="1" applyAlignment="1" applyProtection="1">
      <alignment vertical="center"/>
      <protection locked="0"/>
    </xf>
    <xf numFmtId="176" fontId="6" fillId="3" borderId="98" xfId="2" applyNumberFormat="1" applyFont="1" applyFill="1" applyBorder="1" applyAlignment="1" applyProtection="1">
      <alignment vertical="center"/>
      <protection locked="0"/>
    </xf>
    <xf numFmtId="176" fontId="6" fillId="3" borderId="101" xfId="2" applyNumberFormat="1" applyFont="1" applyFill="1" applyBorder="1" applyAlignment="1" applyProtection="1">
      <alignment vertical="center"/>
      <protection locked="0"/>
    </xf>
    <xf numFmtId="176" fontId="6" fillId="3" borderId="40" xfId="2" applyNumberFormat="1" applyFont="1" applyFill="1" applyBorder="1" applyAlignment="1" applyProtection="1">
      <alignment vertical="center"/>
      <protection locked="0"/>
    </xf>
    <xf numFmtId="176" fontId="6" fillId="3" borderId="51" xfId="2" applyNumberFormat="1" applyFont="1" applyFill="1" applyBorder="1" applyAlignment="1" applyProtection="1">
      <alignment vertical="center"/>
      <protection locked="0"/>
    </xf>
    <xf numFmtId="176" fontId="6" fillId="2" borderId="141" xfId="2" applyNumberFormat="1" applyFont="1" applyFill="1" applyBorder="1" applyAlignment="1" applyProtection="1">
      <alignment vertical="center"/>
    </xf>
    <xf numFmtId="176" fontId="6" fillId="2" borderId="35" xfId="2" applyNumberFormat="1" applyFont="1" applyFill="1" applyBorder="1" applyAlignment="1" applyProtection="1">
      <alignment vertical="center"/>
    </xf>
    <xf numFmtId="176" fontId="6" fillId="2" borderId="151" xfId="2" applyNumberFormat="1" applyFont="1" applyFill="1" applyBorder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3" fillId="2" borderId="75" xfId="2" applyNumberFormat="1" applyFont="1" applyFill="1" applyBorder="1" applyAlignment="1">
      <alignment vertical="center"/>
    </xf>
    <xf numFmtId="176" fontId="3" fillId="2" borderId="47" xfId="2" applyNumberFormat="1" applyFont="1" applyFill="1" applyBorder="1" applyAlignment="1">
      <alignment vertical="center"/>
    </xf>
    <xf numFmtId="176" fontId="14" fillId="2" borderId="153" xfId="2" applyNumberFormat="1" applyFont="1" applyFill="1" applyBorder="1" applyAlignment="1">
      <alignment vertical="center"/>
    </xf>
    <xf numFmtId="176" fontId="14" fillId="2" borderId="154" xfId="2" applyNumberFormat="1" applyFont="1" applyFill="1" applyBorder="1" applyAlignment="1">
      <alignment vertical="center"/>
    </xf>
    <xf numFmtId="176" fontId="3" fillId="2" borderId="155" xfId="2" applyNumberFormat="1" applyFont="1" applyFill="1" applyBorder="1" applyAlignment="1">
      <alignment vertical="center"/>
    </xf>
    <xf numFmtId="176" fontId="3" fillId="2" borderId="29" xfId="2" applyNumberFormat="1" applyFont="1" applyFill="1" applyBorder="1" applyAlignment="1">
      <alignment vertical="center"/>
    </xf>
    <xf numFmtId="176" fontId="3" fillId="2" borderId="43" xfId="2" applyNumberFormat="1" applyFont="1" applyFill="1" applyBorder="1" applyAlignment="1">
      <alignment vertical="center"/>
    </xf>
    <xf numFmtId="176" fontId="14" fillId="2" borderId="152" xfId="2" applyNumberFormat="1" applyFont="1" applyFill="1" applyBorder="1" applyAlignment="1">
      <alignment vertical="center"/>
    </xf>
    <xf numFmtId="176" fontId="14" fillId="2" borderId="155" xfId="2" applyNumberFormat="1" applyFont="1" applyFill="1" applyBorder="1" applyAlignment="1">
      <alignment vertical="center"/>
    </xf>
    <xf numFmtId="176" fontId="3" fillId="2" borderId="37" xfId="2" applyNumberFormat="1" applyFont="1" applyFill="1" applyBorder="1" applyAlignment="1">
      <alignment vertical="center"/>
    </xf>
    <xf numFmtId="176" fontId="3" fillId="2" borderId="156" xfId="2" applyNumberFormat="1" applyFont="1" applyFill="1" applyBorder="1" applyAlignment="1">
      <alignment vertical="center"/>
    </xf>
    <xf numFmtId="0" fontId="4" fillId="0" borderId="0" xfId="2" applyFont="1" applyFill="1" applyAlignment="1" applyProtection="1">
      <alignment vertical="center" wrapText="1"/>
      <protection locked="0"/>
    </xf>
    <xf numFmtId="0" fontId="4" fillId="0" borderId="0" xfId="2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0" fillId="0" borderId="0" xfId="0" applyFill="1" applyBorder="1" applyAlignment="1" applyProtection="1">
      <alignment vertical="center" wrapText="1"/>
      <protection locked="0"/>
    </xf>
    <xf numFmtId="176" fontId="14" fillId="4" borderId="74" xfId="2" applyNumberFormat="1" applyFont="1" applyFill="1" applyBorder="1" applyAlignment="1">
      <alignment vertical="center"/>
    </xf>
    <xf numFmtId="176" fontId="3" fillId="4" borderId="21" xfId="2" applyNumberFormat="1" applyFont="1" applyFill="1" applyBorder="1" applyAlignment="1">
      <alignment vertical="center"/>
    </xf>
    <xf numFmtId="176" fontId="14" fillId="4" borderId="23" xfId="2" applyNumberFormat="1" applyFont="1" applyFill="1" applyBorder="1" applyAlignment="1">
      <alignment vertical="center"/>
    </xf>
    <xf numFmtId="176" fontId="3" fillId="4" borderId="17" xfId="2" applyNumberFormat="1" applyFont="1" applyFill="1" applyBorder="1" applyAlignment="1">
      <alignment vertical="center"/>
    </xf>
    <xf numFmtId="176" fontId="3" fillId="4" borderId="23" xfId="2" applyNumberFormat="1" applyFont="1" applyFill="1" applyBorder="1" applyAlignment="1">
      <alignment vertical="center"/>
    </xf>
    <xf numFmtId="176" fontId="3" fillId="4" borderId="11" xfId="2" applyNumberFormat="1" applyFont="1" applyFill="1" applyBorder="1" applyAlignment="1">
      <alignment vertical="center"/>
    </xf>
    <xf numFmtId="176" fontId="14" fillId="4" borderId="152" xfId="2" applyNumberFormat="1" applyFont="1" applyFill="1" applyBorder="1" applyAlignment="1">
      <alignment vertical="center"/>
    </xf>
    <xf numFmtId="176" fontId="3" fillId="4" borderId="75" xfId="2" applyNumberFormat="1" applyFont="1" applyFill="1" applyBorder="1" applyAlignment="1">
      <alignment vertical="center"/>
    </xf>
    <xf numFmtId="176" fontId="3" fillId="4" borderId="47" xfId="2" applyNumberFormat="1" applyFont="1" applyFill="1" applyBorder="1" applyAlignment="1">
      <alignment vertical="center"/>
    </xf>
    <xf numFmtId="176" fontId="14" fillId="4" borderId="155" xfId="2" applyNumberFormat="1" applyFont="1" applyFill="1" applyBorder="1" applyAlignment="1">
      <alignment vertical="center"/>
    </xf>
    <xf numFmtId="176" fontId="3" fillId="4" borderId="37" xfId="2" applyNumberFormat="1" applyFont="1" applyFill="1" applyBorder="1" applyAlignment="1">
      <alignment vertical="center"/>
    </xf>
    <xf numFmtId="176" fontId="3" fillId="4" borderId="155" xfId="2" applyNumberFormat="1" applyFont="1" applyFill="1" applyBorder="1" applyAlignment="1">
      <alignment vertical="center"/>
    </xf>
    <xf numFmtId="176" fontId="3" fillId="4" borderId="29" xfId="2" applyNumberFormat="1" applyFont="1" applyFill="1" applyBorder="1" applyAlignment="1">
      <alignment vertical="center"/>
    </xf>
    <xf numFmtId="0" fontId="6" fillId="0" borderId="68" xfId="2" applyFont="1" applyBorder="1" applyAlignment="1" applyProtection="1">
      <alignment vertical="center"/>
    </xf>
    <xf numFmtId="0" fontId="6" fillId="0" borderId="127" xfId="2" applyFont="1" applyBorder="1" applyAlignment="1" applyProtection="1">
      <alignment vertical="center"/>
    </xf>
    <xf numFmtId="0" fontId="6" fillId="3" borderId="53" xfId="2" applyFont="1" applyFill="1" applyBorder="1" applyAlignment="1" applyProtection="1">
      <alignment vertical="center"/>
      <protection locked="0"/>
    </xf>
    <xf numFmtId="0" fontId="6" fillId="3" borderId="59" xfId="2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178" fontId="4" fillId="2" borderId="0" xfId="0" applyNumberFormat="1" applyFont="1" applyFill="1" applyBorder="1" applyAlignment="1" applyProtection="1">
      <alignment horizontal="left" vertical="center"/>
    </xf>
    <xf numFmtId="0" fontId="4" fillId="0" borderId="0" xfId="2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9" fontId="4" fillId="6" borderId="90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</xf>
    <xf numFmtId="0" fontId="4" fillId="0" borderId="0" xfId="2" applyFont="1" applyAlignment="1">
      <alignment vertical="center"/>
    </xf>
    <xf numFmtId="0" fontId="19" fillId="0" borderId="0" xfId="2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4" fillId="2" borderId="89" xfId="2" applyFont="1" applyFill="1" applyBorder="1" applyAlignment="1">
      <alignment vertical="center"/>
    </xf>
    <xf numFmtId="0" fontId="4" fillId="2" borderId="160" xfId="2" applyFont="1" applyFill="1" applyBorder="1" applyAlignment="1">
      <alignment vertical="center"/>
    </xf>
    <xf numFmtId="0" fontId="4" fillId="2" borderId="87" xfId="2" applyFont="1" applyFill="1" applyBorder="1" applyAlignment="1">
      <alignment vertical="center"/>
    </xf>
    <xf numFmtId="178" fontId="11" fillId="2" borderId="16" xfId="2" applyNumberFormat="1" applyFont="1" applyFill="1" applyBorder="1" applyAlignment="1">
      <alignment horizontal="center" vertical="center" wrapText="1"/>
    </xf>
    <xf numFmtId="176" fontId="14" fillId="2" borderId="23" xfId="2" applyNumberFormat="1" applyFont="1" applyFill="1" applyBorder="1" applyAlignment="1">
      <alignment vertical="center"/>
    </xf>
    <xf numFmtId="176" fontId="3" fillId="2" borderId="17" xfId="2" applyNumberFormat="1" applyFont="1" applyFill="1" applyBorder="1" applyAlignment="1">
      <alignment vertical="center"/>
    </xf>
    <xf numFmtId="176" fontId="14" fillId="4" borderId="73" xfId="2" applyNumberFormat="1" applyFont="1" applyFill="1" applyBorder="1" applyAlignment="1">
      <alignment vertical="center"/>
    </xf>
    <xf numFmtId="176" fontId="3" fillId="4" borderId="4" xfId="2" applyNumberFormat="1" applyFont="1" applyFill="1" applyBorder="1" applyAlignment="1">
      <alignment vertical="center"/>
    </xf>
    <xf numFmtId="176" fontId="3" fillId="4" borderId="16" xfId="2" applyNumberFormat="1" applyFont="1" applyFill="1" applyBorder="1" applyAlignment="1">
      <alignment vertical="center"/>
    </xf>
    <xf numFmtId="176" fontId="3" fillId="4" borderId="5" xfId="2" applyNumberFormat="1" applyFont="1" applyFill="1" applyBorder="1" applyAlignment="1">
      <alignment vertical="center"/>
    </xf>
    <xf numFmtId="176" fontId="14" fillId="4" borderId="6" xfId="2" applyNumberFormat="1" applyFont="1" applyFill="1" applyBorder="1" applyAlignment="1">
      <alignment vertical="center"/>
    </xf>
    <xf numFmtId="176" fontId="3" fillId="4" borderId="7" xfId="2" applyNumberFormat="1" applyFont="1" applyFill="1" applyBorder="1" applyAlignment="1">
      <alignment vertical="center"/>
    </xf>
    <xf numFmtId="176" fontId="3" fillId="4" borderId="6" xfId="2" applyNumberFormat="1" applyFont="1" applyFill="1" applyBorder="1" applyAlignment="1">
      <alignment vertical="center"/>
    </xf>
    <xf numFmtId="176" fontId="14" fillId="5" borderId="8" xfId="2" applyNumberFormat="1" applyFont="1" applyFill="1" applyBorder="1" applyAlignment="1">
      <alignment vertical="center"/>
    </xf>
    <xf numFmtId="176" fontId="14" fillId="5" borderId="162" xfId="2" applyNumberFormat="1" applyFont="1" applyFill="1" applyBorder="1" applyAlignment="1">
      <alignment vertical="center"/>
    </xf>
    <xf numFmtId="178" fontId="11" fillId="2" borderId="17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6" borderId="0" xfId="2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4" fillId="0" borderId="0" xfId="2" applyFont="1" applyBorder="1" applyAlignment="1">
      <alignment horizontal="right" vertical="center" shrinkToFit="1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25" xfId="2" applyFont="1" applyBorder="1" applyAlignment="1">
      <alignment horizontal="center" vertical="center" shrinkToFit="1"/>
    </xf>
    <xf numFmtId="0" fontId="20" fillId="0" borderId="0" xfId="2" applyFont="1" applyAlignment="1" applyProtection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21" fillId="0" borderId="0" xfId="2" applyFont="1" applyAlignment="1" applyProtection="1">
      <alignment vertical="center"/>
    </xf>
    <xf numFmtId="0" fontId="22" fillId="3" borderId="4" xfId="2" applyFont="1" applyFill="1" applyBorder="1" applyAlignment="1" applyProtection="1">
      <alignment vertical="center" wrapText="1"/>
      <protection locked="0"/>
    </xf>
    <xf numFmtId="0" fontId="22" fillId="3" borderId="37" xfId="2" applyFont="1" applyFill="1" applyBorder="1" applyAlignment="1" applyProtection="1">
      <alignment vertical="center" wrapText="1"/>
      <protection locked="0"/>
    </xf>
    <xf numFmtId="0" fontId="22" fillId="3" borderId="7" xfId="2" applyFont="1" applyFill="1" applyBorder="1" applyAlignment="1" applyProtection="1">
      <alignment vertical="center" wrapText="1"/>
      <protection locked="0"/>
    </xf>
    <xf numFmtId="0" fontId="22" fillId="3" borderId="29" xfId="2" applyFont="1" applyFill="1" applyBorder="1" applyAlignment="1" applyProtection="1">
      <alignment vertical="center" wrapText="1"/>
      <protection locked="0"/>
    </xf>
    <xf numFmtId="0" fontId="22" fillId="3" borderId="28" xfId="2" applyFont="1" applyFill="1" applyBorder="1" applyAlignment="1" applyProtection="1">
      <alignment vertical="center" wrapText="1"/>
      <protection locked="0"/>
    </xf>
    <xf numFmtId="0" fontId="22" fillId="3" borderId="5" xfId="2" applyFont="1" applyFill="1" applyBorder="1" applyAlignment="1" applyProtection="1">
      <alignment vertical="center" wrapText="1"/>
      <protection locked="0"/>
    </xf>
    <xf numFmtId="0" fontId="22" fillId="3" borderId="52" xfId="2" applyFont="1" applyFill="1" applyBorder="1" applyAlignment="1" applyProtection="1">
      <alignment vertical="center" wrapText="1"/>
      <protection locked="0"/>
    </xf>
    <xf numFmtId="0" fontId="22" fillId="3" borderId="53" xfId="2" applyFont="1" applyFill="1" applyBorder="1" applyAlignment="1" applyProtection="1">
      <alignment vertical="center" wrapText="1"/>
      <protection locked="0"/>
    </xf>
    <xf numFmtId="0" fontId="22" fillId="3" borderId="19" xfId="2" applyFont="1" applyFill="1" applyBorder="1" applyAlignment="1" applyProtection="1">
      <alignment vertical="center" wrapText="1"/>
      <protection locked="0"/>
    </xf>
    <xf numFmtId="0" fontId="22" fillId="3" borderId="56" xfId="2" applyFont="1" applyFill="1" applyBorder="1" applyAlignment="1" applyProtection="1">
      <alignment vertical="center" wrapText="1"/>
      <protection locked="0"/>
    </xf>
    <xf numFmtId="0" fontId="22" fillId="0" borderId="0" xfId="2" applyFont="1" applyAlignment="1" applyProtection="1">
      <alignment vertical="center"/>
    </xf>
    <xf numFmtId="0" fontId="22" fillId="3" borderId="4" xfId="2" applyFont="1" applyFill="1" applyBorder="1" applyAlignment="1" applyProtection="1">
      <alignment vertical="center"/>
      <protection locked="0"/>
    </xf>
    <xf numFmtId="0" fontId="22" fillId="3" borderId="7" xfId="2" applyFont="1" applyFill="1" applyBorder="1" applyAlignment="1" applyProtection="1">
      <alignment vertical="center"/>
      <protection locked="0"/>
    </xf>
    <xf numFmtId="0" fontId="22" fillId="3" borderId="42" xfId="2" applyFont="1" applyFill="1" applyBorder="1" applyAlignment="1" applyProtection="1">
      <alignment vertical="center" wrapText="1"/>
      <protection locked="0"/>
    </xf>
    <xf numFmtId="0" fontId="22" fillId="3" borderId="43" xfId="2" applyFont="1" applyFill="1" applyBorder="1" applyAlignment="1" applyProtection="1">
      <alignment vertical="center" wrapText="1"/>
      <protection locked="0"/>
    </xf>
    <xf numFmtId="0" fontId="22" fillId="3" borderId="16" xfId="2" applyFont="1" applyFill="1" applyBorder="1" applyAlignment="1" applyProtection="1">
      <alignment vertical="center" wrapText="1"/>
      <protection locked="0"/>
    </xf>
    <xf numFmtId="0" fontId="22" fillId="3" borderId="16" xfId="2" applyFont="1" applyFill="1" applyBorder="1" applyAlignment="1" applyProtection="1">
      <alignment vertical="center"/>
      <protection locked="0"/>
    </xf>
    <xf numFmtId="0" fontId="22" fillId="3" borderId="5" xfId="2" applyFont="1" applyFill="1" applyBorder="1" applyAlignment="1" applyProtection="1">
      <alignment vertical="center"/>
      <protection locked="0"/>
    </xf>
    <xf numFmtId="0" fontId="22" fillId="3" borderId="47" xfId="2" applyFont="1" applyFill="1" applyBorder="1" applyAlignment="1" applyProtection="1">
      <alignment vertical="center"/>
      <protection locked="0"/>
    </xf>
    <xf numFmtId="0" fontId="22" fillId="3" borderId="50" xfId="2" applyFont="1" applyFill="1" applyBorder="1" applyAlignment="1" applyProtection="1">
      <alignment vertical="center"/>
      <protection locked="0"/>
    </xf>
    <xf numFmtId="0" fontId="22" fillId="3" borderId="28" xfId="2" applyFont="1" applyFill="1" applyBorder="1" applyAlignment="1" applyProtection="1">
      <alignment vertical="center"/>
      <protection locked="0"/>
    </xf>
    <xf numFmtId="0" fontId="22" fillId="3" borderId="19" xfId="2" applyFont="1" applyFill="1" applyBorder="1" applyAlignment="1" applyProtection="1">
      <alignment vertical="center"/>
      <protection locked="0"/>
    </xf>
    <xf numFmtId="0" fontId="22" fillId="3" borderId="56" xfId="2" applyFont="1" applyFill="1" applyBorder="1" applyAlignment="1" applyProtection="1">
      <alignment vertical="center"/>
      <protection locked="0"/>
    </xf>
    <xf numFmtId="0" fontId="22" fillId="3" borderId="59" xfId="2" applyFont="1" applyFill="1" applyBorder="1" applyAlignment="1" applyProtection="1">
      <alignment vertical="center" wrapText="1"/>
      <protection locked="0"/>
    </xf>
    <xf numFmtId="0" fontId="22" fillId="3" borderId="29" xfId="2" applyFont="1" applyFill="1" applyBorder="1" applyAlignment="1" applyProtection="1">
      <alignment vertical="center"/>
      <protection locked="0"/>
    </xf>
    <xf numFmtId="0" fontId="23" fillId="0" borderId="0" xfId="0" applyFont="1">
      <alignment vertical="center"/>
    </xf>
    <xf numFmtId="0" fontId="24" fillId="3" borderId="7" xfId="2" applyFont="1" applyFill="1" applyBorder="1" applyAlignment="1" applyProtection="1">
      <alignment vertical="center" wrapText="1"/>
      <protection locked="0"/>
    </xf>
    <xf numFmtId="0" fontId="17" fillId="0" borderId="0" xfId="2" applyFont="1" applyAlignment="1">
      <alignment vertical="center"/>
    </xf>
    <xf numFmtId="0" fontId="22" fillId="3" borderId="4" xfId="2" applyFont="1" applyFill="1" applyBorder="1" applyAlignment="1" applyProtection="1">
      <alignment horizontal="left" vertical="center"/>
      <protection locked="0"/>
    </xf>
    <xf numFmtId="177" fontId="4" fillId="2" borderId="90" xfId="2" applyNumberFormat="1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vertical="center" shrinkToFit="1"/>
      <protection locked="0"/>
    </xf>
    <xf numFmtId="0" fontId="4" fillId="0" borderId="0" xfId="2" applyFont="1" applyBorder="1" applyAlignment="1">
      <alignment horizontal="right" vertical="center"/>
    </xf>
    <xf numFmtId="178" fontId="11" fillId="2" borderId="105" xfId="2" applyNumberFormat="1" applyFont="1" applyFill="1" applyBorder="1" applyAlignment="1">
      <alignment horizontal="center" vertical="center" wrapText="1"/>
    </xf>
    <xf numFmtId="176" fontId="14" fillId="5" borderId="164" xfId="2" applyNumberFormat="1" applyFont="1" applyFill="1" applyBorder="1" applyAlignment="1">
      <alignment vertical="center"/>
    </xf>
    <xf numFmtId="0" fontId="3" fillId="0" borderId="3" xfId="2" applyFont="1" applyBorder="1" applyAlignment="1">
      <alignment horizontal="left" vertical="center"/>
    </xf>
    <xf numFmtId="0" fontId="3" fillId="0" borderId="114" xfId="2" applyFont="1" applyBorder="1" applyAlignment="1">
      <alignment horizontal="left" vertical="center"/>
    </xf>
    <xf numFmtId="0" fontId="3" fillId="0" borderId="117" xfId="2" applyFont="1" applyBorder="1" applyAlignment="1">
      <alignment horizontal="left" vertical="center"/>
    </xf>
    <xf numFmtId="0" fontId="3" fillId="0" borderId="118" xfId="2" applyFont="1" applyBorder="1" applyAlignment="1">
      <alignment horizontal="left" vertical="center"/>
    </xf>
    <xf numFmtId="0" fontId="3" fillId="0" borderId="119" xfId="2" applyFont="1" applyBorder="1" applyAlignment="1">
      <alignment horizontal="left" vertical="center"/>
    </xf>
    <xf numFmtId="176" fontId="3" fillId="0" borderId="101" xfId="2" applyNumberFormat="1" applyFont="1" applyFill="1" applyBorder="1" applyAlignment="1">
      <alignment vertical="center"/>
    </xf>
    <xf numFmtId="0" fontId="6" fillId="0" borderId="97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10" fillId="0" borderId="0" xfId="2" applyNumberFormat="1" applyFont="1" applyFill="1" applyBorder="1" applyAlignment="1" applyProtection="1">
      <alignment vertical="center" wrapText="1"/>
      <protection locked="0"/>
    </xf>
    <xf numFmtId="180" fontId="10" fillId="0" borderId="0" xfId="2" applyNumberFormat="1" applyFont="1" applyFill="1" applyAlignment="1" applyProtection="1">
      <alignment vertical="center" shrinkToFit="1"/>
      <protection locked="0"/>
    </xf>
    <xf numFmtId="0" fontId="10" fillId="0" borderId="0" xfId="2" applyFont="1" applyFill="1" applyAlignment="1" applyProtection="1">
      <alignment vertical="center" shrinkToFit="1"/>
      <protection locked="0"/>
    </xf>
    <xf numFmtId="0" fontId="10" fillId="0" borderId="0" xfId="2" applyFont="1" applyFill="1" applyBorder="1" applyAlignment="1" applyProtection="1">
      <alignment vertical="center" shrinkToFit="1"/>
      <protection locked="0"/>
    </xf>
    <xf numFmtId="176" fontId="3" fillId="0" borderId="130" xfId="2" applyNumberFormat="1" applyFont="1" applyFill="1" applyBorder="1" applyAlignment="1">
      <alignment vertical="center"/>
    </xf>
    <xf numFmtId="176" fontId="3" fillId="0" borderId="136" xfId="2" applyNumberFormat="1" applyFont="1" applyFill="1" applyBorder="1" applyAlignment="1">
      <alignment vertical="center"/>
    </xf>
    <xf numFmtId="176" fontId="3" fillId="0" borderId="131" xfId="2" applyNumberFormat="1" applyFont="1" applyFill="1" applyBorder="1" applyAlignment="1">
      <alignment vertical="center"/>
    </xf>
    <xf numFmtId="176" fontId="3" fillId="0" borderId="98" xfId="2" applyNumberFormat="1" applyFont="1" applyFill="1" applyBorder="1" applyAlignment="1">
      <alignment vertical="center"/>
    </xf>
    <xf numFmtId="181" fontId="14" fillId="6" borderId="115" xfId="2" applyNumberFormat="1" applyFont="1" applyFill="1" applyBorder="1" applyAlignment="1" applyProtection="1">
      <alignment horizontal="right" vertical="center"/>
      <protection locked="0"/>
    </xf>
    <xf numFmtId="181" fontId="14" fillId="6" borderId="116" xfId="2" applyNumberFormat="1" applyFont="1" applyFill="1" applyBorder="1" applyAlignment="1" applyProtection="1">
      <alignment horizontal="right" vertical="center"/>
      <protection locked="0"/>
    </xf>
    <xf numFmtId="176" fontId="14" fillId="2" borderId="62" xfId="2" applyNumberFormat="1" applyFont="1" applyFill="1" applyBorder="1" applyAlignment="1">
      <alignment horizontal="right" vertical="center"/>
    </xf>
    <xf numFmtId="176" fontId="14" fillId="2" borderId="134" xfId="2" applyNumberFormat="1" applyFont="1" applyFill="1" applyBorder="1" applyAlignment="1">
      <alignment horizontal="right" vertical="center"/>
    </xf>
    <xf numFmtId="9" fontId="4" fillId="0" borderId="0" xfId="1" applyNumberFormat="1" applyFont="1" applyFill="1" applyBorder="1" applyAlignment="1" applyProtection="1">
      <alignment horizontal="center" vertical="center"/>
      <protection locked="0"/>
    </xf>
    <xf numFmtId="177" fontId="4" fillId="0" borderId="168" xfId="2" applyNumberFormat="1" applyFont="1" applyFill="1" applyBorder="1" applyAlignment="1">
      <alignment horizontal="center" vertical="center"/>
    </xf>
    <xf numFmtId="0" fontId="10" fillId="3" borderId="143" xfId="2" applyFont="1" applyFill="1" applyBorder="1" applyAlignment="1" applyProtection="1">
      <alignment horizontal="center" vertical="center" wrapText="1"/>
      <protection locked="0"/>
    </xf>
    <xf numFmtId="177" fontId="10" fillId="3" borderId="120" xfId="2" applyNumberFormat="1" applyFont="1" applyFill="1" applyBorder="1" applyAlignment="1" applyProtection="1">
      <alignment horizontal="center" vertical="center" wrapText="1"/>
      <protection locked="0"/>
    </xf>
    <xf numFmtId="0" fontId="10" fillId="3" borderId="166" xfId="2" applyFont="1" applyFill="1" applyBorder="1" applyAlignment="1" applyProtection="1">
      <alignment horizontal="center" vertical="center" wrapText="1"/>
      <protection locked="0"/>
    </xf>
    <xf numFmtId="177" fontId="10" fillId="3" borderId="169" xfId="2" applyNumberFormat="1" applyFont="1" applyFill="1" applyBorder="1" applyAlignment="1" applyProtection="1">
      <alignment horizontal="center" vertical="center" wrapText="1"/>
      <protection locked="0"/>
    </xf>
    <xf numFmtId="0" fontId="10" fillId="3" borderId="39" xfId="2" applyFont="1" applyFill="1" applyBorder="1" applyAlignment="1" applyProtection="1">
      <alignment horizontal="center" vertical="center" wrapText="1"/>
      <protection locked="0"/>
    </xf>
    <xf numFmtId="177" fontId="10" fillId="3" borderId="118" xfId="2" applyNumberFormat="1" applyFont="1" applyFill="1" applyBorder="1" applyAlignment="1" applyProtection="1">
      <alignment horizontal="center" vertical="center" wrapText="1"/>
      <protection locked="0"/>
    </xf>
    <xf numFmtId="0" fontId="10" fillId="3" borderId="123" xfId="2" applyFont="1" applyFill="1" applyBorder="1" applyAlignment="1" applyProtection="1">
      <alignment horizontal="center" vertical="center" wrapText="1"/>
      <protection locked="0"/>
    </xf>
    <xf numFmtId="177" fontId="10" fillId="3" borderId="16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39" xfId="2" applyFont="1" applyBorder="1" applyAlignment="1" applyProtection="1">
      <alignment vertical="center"/>
    </xf>
    <xf numFmtId="0" fontId="10" fillId="4" borderId="39" xfId="2" applyFont="1" applyFill="1" applyBorder="1" applyAlignment="1" applyProtection="1">
      <alignment horizontal="center" vertical="center" wrapText="1"/>
    </xf>
    <xf numFmtId="177" fontId="10" fillId="4" borderId="118" xfId="2" applyNumberFormat="1" applyFont="1" applyFill="1" applyBorder="1" applyAlignment="1" applyProtection="1">
      <alignment horizontal="center" vertical="center" wrapText="1"/>
    </xf>
    <xf numFmtId="0" fontId="10" fillId="4" borderId="55" xfId="2" applyFont="1" applyFill="1" applyBorder="1" applyAlignment="1" applyProtection="1">
      <alignment horizontal="center" vertical="center" wrapText="1"/>
    </xf>
    <xf numFmtId="177" fontId="10" fillId="4" borderId="121" xfId="2" applyNumberFormat="1" applyFont="1" applyFill="1" applyBorder="1" applyAlignment="1" applyProtection="1">
      <alignment horizontal="center" vertical="center" wrapText="1"/>
    </xf>
    <xf numFmtId="181" fontId="14" fillId="4" borderId="115" xfId="0" applyNumberFormat="1" applyFont="1" applyFill="1" applyBorder="1" applyAlignment="1">
      <alignment horizontal="right" vertical="center"/>
    </xf>
    <xf numFmtId="181" fontId="14" fillId="6" borderId="114" xfId="0" applyNumberFormat="1" applyFont="1" applyFill="1" applyBorder="1" applyAlignment="1" applyProtection="1">
      <alignment horizontal="right" vertical="center"/>
      <protection locked="0"/>
    </xf>
    <xf numFmtId="181" fontId="14" fillId="4" borderId="3" xfId="2" applyNumberFormat="1" applyFont="1" applyFill="1" applyBorder="1" applyAlignment="1">
      <alignment horizontal="right" vertical="center"/>
    </xf>
    <xf numFmtId="181" fontId="14" fillId="4" borderId="79" xfId="2" applyNumberFormat="1" applyFont="1" applyFill="1" applyBorder="1" applyAlignment="1">
      <alignment horizontal="right" vertical="center"/>
    </xf>
    <xf numFmtId="182" fontId="3" fillId="6" borderId="114" xfId="2" applyNumberFormat="1" applyFont="1" applyFill="1" applyBorder="1" applyAlignment="1" applyProtection="1">
      <alignment horizontal="right" vertical="center"/>
      <protection locked="0"/>
    </xf>
    <xf numFmtId="182" fontId="3" fillId="4" borderId="114" xfId="2" applyNumberFormat="1" applyFont="1" applyFill="1" applyBorder="1" applyAlignment="1">
      <alignment vertical="center"/>
    </xf>
    <xf numFmtId="0" fontId="25" fillId="0" borderId="0" xfId="2" applyFont="1" applyBorder="1" applyAlignment="1">
      <alignment vertical="center"/>
    </xf>
    <xf numFmtId="177" fontId="4" fillId="4" borderId="90" xfId="2" applyNumberFormat="1" applyFont="1" applyFill="1" applyBorder="1" applyAlignment="1">
      <alignment horizontal="center" vertical="center"/>
    </xf>
    <xf numFmtId="181" fontId="14" fillId="4" borderId="3" xfId="2" applyNumberFormat="1" applyFont="1" applyFill="1" applyBorder="1" applyAlignment="1">
      <alignment vertical="center"/>
    </xf>
    <xf numFmtId="181" fontId="14" fillId="7" borderId="114" xfId="2" applyNumberFormat="1" applyFont="1" applyFill="1" applyBorder="1" applyAlignment="1">
      <alignment vertical="center"/>
    </xf>
    <xf numFmtId="181" fontId="14" fillId="4" borderId="79" xfId="2" applyNumberFormat="1" applyFont="1" applyFill="1" applyBorder="1" applyAlignment="1">
      <alignment vertical="center"/>
    </xf>
    <xf numFmtId="49" fontId="6" fillId="0" borderId="0" xfId="2" applyNumberFormat="1" applyFont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 vertical="center" shrinkToFit="1"/>
    </xf>
    <xf numFmtId="49" fontId="22" fillId="3" borderId="4" xfId="2" applyNumberFormat="1" applyFont="1" applyFill="1" applyBorder="1" applyAlignment="1" applyProtection="1">
      <alignment horizontal="center" vertical="center" wrapText="1"/>
      <protection locked="0"/>
    </xf>
    <xf numFmtId="49" fontId="22" fillId="3" borderId="7" xfId="2" applyNumberFormat="1" applyFont="1" applyFill="1" applyBorder="1" applyAlignment="1" applyProtection="1">
      <alignment horizontal="center" vertical="center" wrapText="1"/>
      <protection locked="0"/>
    </xf>
    <xf numFmtId="49" fontId="22" fillId="3" borderId="5" xfId="2" applyNumberFormat="1" applyFont="1" applyFill="1" applyBorder="1" applyAlignment="1" applyProtection="1">
      <alignment horizontal="center" vertical="center" wrapText="1"/>
      <protection locked="0"/>
    </xf>
    <xf numFmtId="49" fontId="22" fillId="3" borderId="19" xfId="2" applyNumberFormat="1" applyFont="1" applyFill="1" applyBorder="1" applyAlignment="1" applyProtection="1">
      <alignment horizontal="center" vertical="center" wrapText="1"/>
      <protection locked="0"/>
    </xf>
    <xf numFmtId="49" fontId="6" fillId="3" borderId="7" xfId="2" applyNumberFormat="1" applyFont="1" applyFill="1" applyBorder="1" applyAlignment="1" applyProtection="1">
      <alignment horizontal="center" vertical="center" wrapText="1"/>
      <protection locked="0"/>
    </xf>
    <xf numFmtId="49" fontId="22" fillId="3" borderId="7" xfId="2" applyNumberFormat="1" applyFont="1" applyFill="1" applyBorder="1" applyAlignment="1" applyProtection="1">
      <alignment horizontal="center" vertical="center"/>
      <protection locked="0"/>
    </xf>
    <xf numFmtId="49" fontId="22" fillId="3" borderId="5" xfId="2" applyNumberFormat="1" applyFont="1" applyFill="1" applyBorder="1" applyAlignment="1" applyProtection="1">
      <alignment horizontal="center" vertical="center"/>
      <protection locked="0"/>
    </xf>
    <xf numFmtId="49" fontId="22" fillId="3" borderId="4" xfId="2" applyNumberFormat="1" applyFont="1" applyFill="1" applyBorder="1" applyAlignment="1" applyProtection="1">
      <alignment horizontal="center" vertical="center"/>
      <protection locked="0"/>
    </xf>
    <xf numFmtId="49" fontId="22" fillId="3" borderId="19" xfId="2" applyNumberFormat="1" applyFont="1" applyFill="1" applyBorder="1" applyAlignment="1" applyProtection="1">
      <alignment horizontal="center" vertical="center"/>
      <protection locked="0"/>
    </xf>
    <xf numFmtId="49" fontId="22" fillId="3" borderId="42" xfId="2" applyNumberFormat="1" applyFont="1" applyFill="1" applyBorder="1" applyAlignment="1" applyProtection="1">
      <alignment horizontal="center" vertical="center"/>
      <protection locked="0"/>
    </xf>
    <xf numFmtId="49" fontId="22" fillId="0" borderId="0" xfId="2" applyNumberFormat="1" applyFont="1" applyAlignment="1" applyProtection="1">
      <alignment horizontal="center" vertical="center"/>
    </xf>
    <xf numFmtId="49" fontId="22" fillId="3" borderId="16" xfId="2" applyNumberFormat="1" applyFont="1" applyFill="1" applyBorder="1" applyAlignment="1" applyProtection="1">
      <alignment horizontal="center" vertical="center"/>
      <protection locked="0"/>
    </xf>
    <xf numFmtId="49" fontId="6" fillId="3" borderId="5" xfId="2" applyNumberFormat="1" applyFont="1" applyFill="1" applyBorder="1" applyAlignment="1" applyProtection="1">
      <alignment horizontal="center" vertical="center"/>
      <protection locked="0"/>
    </xf>
    <xf numFmtId="49" fontId="6" fillId="3" borderId="4" xfId="2" applyNumberFormat="1" applyFont="1" applyFill="1" applyBorder="1" applyAlignment="1" applyProtection="1">
      <alignment horizontal="center" vertical="center"/>
      <protection locked="0"/>
    </xf>
    <xf numFmtId="49" fontId="6" fillId="3" borderId="7" xfId="2" applyNumberFormat="1" applyFont="1" applyFill="1" applyBorder="1" applyAlignment="1" applyProtection="1">
      <alignment horizontal="center" vertical="center"/>
      <protection locked="0"/>
    </xf>
    <xf numFmtId="49" fontId="6" fillId="3" borderId="16" xfId="2" applyNumberFormat="1" applyFont="1" applyFill="1" applyBorder="1" applyAlignment="1" applyProtection="1">
      <alignment horizontal="center" vertical="center" wrapText="1"/>
      <protection locked="0"/>
    </xf>
    <xf numFmtId="49" fontId="6" fillId="3" borderId="16" xfId="2" applyNumberFormat="1" applyFont="1" applyFill="1" applyBorder="1" applyAlignment="1" applyProtection="1">
      <alignment horizontal="center" vertical="center"/>
      <protection locked="0"/>
    </xf>
    <xf numFmtId="49" fontId="6" fillId="3" borderId="42" xfId="2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6" fillId="0" borderId="8" xfId="0" applyNumberFormat="1" applyFont="1" applyBorder="1" applyAlignment="1" applyProtection="1">
      <alignment horizontal="center" vertical="center" shrinkToFit="1"/>
    </xf>
    <xf numFmtId="49" fontId="6" fillId="3" borderId="19" xfId="2" applyNumberFormat="1" applyFont="1" applyFill="1" applyBorder="1" applyAlignment="1" applyProtection="1">
      <alignment horizontal="center" vertical="center"/>
      <protection locked="0"/>
    </xf>
    <xf numFmtId="49" fontId="6" fillId="0" borderId="0" xfId="2" applyNumberFormat="1" applyFont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181" fontId="14" fillId="6" borderId="114" xfId="2" applyNumberFormat="1" applyFont="1" applyFill="1" applyBorder="1" applyAlignment="1" applyProtection="1">
      <alignment horizontal="right" vertical="center"/>
      <protection locked="0"/>
    </xf>
    <xf numFmtId="176" fontId="14" fillId="2" borderId="114" xfId="2" applyNumberFormat="1" applyFont="1" applyFill="1" applyBorder="1" applyAlignment="1">
      <alignment vertical="center"/>
    </xf>
    <xf numFmtId="181" fontId="14" fillId="4" borderId="101" xfId="2" applyNumberFormat="1" applyFont="1" applyFill="1" applyBorder="1" applyAlignment="1">
      <alignment vertical="center"/>
    </xf>
    <xf numFmtId="181" fontId="14" fillId="4" borderId="3" xfId="0" applyNumberFormat="1" applyFont="1" applyFill="1" applyBorder="1" applyAlignment="1">
      <alignment horizontal="right" vertical="center"/>
    </xf>
    <xf numFmtId="181" fontId="14" fillId="2" borderId="130" xfId="2" applyNumberFormat="1" applyFont="1" applyFill="1" applyBorder="1" applyAlignment="1">
      <alignment horizontal="right" vertical="center"/>
    </xf>
    <xf numFmtId="0" fontId="20" fillId="0" borderId="0" xfId="2" quotePrefix="1" applyFont="1" applyAlignment="1" applyProtection="1">
      <alignment vertical="center"/>
    </xf>
    <xf numFmtId="0" fontId="21" fillId="0" borderId="0" xfId="2" applyFont="1" applyAlignment="1">
      <alignment vertical="center"/>
    </xf>
    <xf numFmtId="49" fontId="22" fillId="3" borderId="170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39" xfId="0" applyFont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4" fillId="4" borderId="87" xfId="2" applyFont="1" applyFill="1" applyBorder="1" applyAlignment="1" applyProtection="1">
      <alignment horizontal="left" vertical="center"/>
    </xf>
    <xf numFmtId="0" fontId="4" fillId="4" borderId="89" xfId="2" applyFont="1" applyFill="1" applyBorder="1" applyAlignment="1" applyProtection="1">
      <alignment horizontal="left" vertical="center"/>
    </xf>
    <xf numFmtId="0" fontId="6" fillId="0" borderId="137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178" fontId="11" fillId="2" borderId="129" xfId="2" applyNumberFormat="1" applyFont="1" applyFill="1" applyBorder="1" applyAlignment="1">
      <alignment horizontal="center" vertical="center" wrapText="1"/>
    </xf>
    <xf numFmtId="178" fontId="11" fillId="2" borderId="50" xfId="2" applyNumberFormat="1" applyFont="1" applyFill="1" applyBorder="1" applyAlignment="1">
      <alignment horizontal="center" vertical="center" wrapText="1"/>
    </xf>
    <xf numFmtId="178" fontId="11" fillId="2" borderId="130" xfId="2" applyNumberFormat="1" applyFont="1" applyFill="1" applyBorder="1" applyAlignment="1">
      <alignment horizontal="center" vertical="center" wrapText="1"/>
    </xf>
    <xf numFmtId="0" fontId="11" fillId="2" borderId="167" xfId="2" applyFont="1" applyFill="1" applyBorder="1" applyAlignment="1">
      <alignment horizontal="center" vertical="center" wrapText="1"/>
    </xf>
    <xf numFmtId="0" fontId="11" fillId="2" borderId="56" xfId="2" applyFont="1" applyFill="1" applyBorder="1" applyAlignment="1">
      <alignment horizontal="center" vertical="center" wrapText="1"/>
    </xf>
    <xf numFmtId="0" fontId="11" fillId="2" borderId="85" xfId="2" applyFont="1" applyFill="1" applyBorder="1" applyAlignment="1">
      <alignment horizontal="center" vertical="center" wrapText="1"/>
    </xf>
    <xf numFmtId="0" fontId="3" fillId="0" borderId="113" xfId="2" applyFont="1" applyBorder="1" applyAlignment="1">
      <alignment horizontal="center" vertical="center" wrapText="1"/>
    </xf>
    <xf numFmtId="0" fontId="3" fillId="0" borderId="79" xfId="2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3" fillId="0" borderId="39" xfId="2" applyFont="1" applyBorder="1" applyAlignment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132" xfId="2" applyFont="1" applyBorder="1" applyAlignment="1">
      <alignment horizontal="left" vertical="center"/>
    </xf>
    <xf numFmtId="0" fontId="3" fillId="0" borderId="133" xfId="2" applyFont="1" applyBorder="1" applyAlignment="1">
      <alignment horizontal="left" vertical="center"/>
    </xf>
    <xf numFmtId="0" fontId="3" fillId="0" borderId="61" xfId="2" applyFont="1" applyBorder="1" applyAlignment="1">
      <alignment horizontal="center" vertical="center"/>
    </xf>
    <xf numFmtId="0" fontId="3" fillId="0" borderId="49" xfId="2" applyFont="1" applyBorder="1" applyAlignment="1">
      <alignment horizontal="left" vertical="center"/>
    </xf>
    <xf numFmtId="0" fontId="3" fillId="0" borderId="50" xfId="2" applyFont="1" applyBorder="1" applyAlignment="1">
      <alignment horizontal="left" vertical="center"/>
    </xf>
    <xf numFmtId="0" fontId="3" fillId="0" borderId="34" xfId="2" applyFont="1" applyBorder="1" applyAlignment="1">
      <alignment horizontal="left" vertical="center"/>
    </xf>
    <xf numFmtId="0" fontId="3" fillId="0" borderId="35" xfId="2" applyFont="1" applyBorder="1" applyAlignment="1">
      <alignment horizontal="left" vertical="center"/>
    </xf>
    <xf numFmtId="0" fontId="3" fillId="0" borderId="46" xfId="2" applyFont="1" applyBorder="1" applyAlignment="1">
      <alignment horizontal="left" vertical="center"/>
    </xf>
    <xf numFmtId="0" fontId="3" fillId="0" borderId="52" xfId="2" applyFont="1" applyBorder="1" applyAlignment="1">
      <alignment horizontal="left" vertical="center"/>
    </xf>
    <xf numFmtId="0" fontId="4" fillId="2" borderId="144" xfId="2" applyFont="1" applyFill="1" applyBorder="1" applyAlignment="1">
      <alignment horizontal="center" vertical="center" wrapText="1" shrinkToFit="1"/>
    </xf>
    <xf numFmtId="0" fontId="4" fillId="2" borderId="159" xfId="2" applyFont="1" applyFill="1" applyBorder="1" applyAlignment="1">
      <alignment horizontal="center" vertical="center" shrinkToFit="1"/>
    </xf>
    <xf numFmtId="0" fontId="3" fillId="0" borderId="81" xfId="2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4" fillId="6" borderId="165" xfId="2" applyFont="1" applyFill="1" applyBorder="1" applyAlignment="1" applyProtection="1">
      <alignment horizontal="left" vertical="center"/>
      <protection locked="0"/>
    </xf>
    <xf numFmtId="0" fontId="4" fillId="6" borderId="87" xfId="2" applyFont="1" applyFill="1" applyBorder="1" applyAlignment="1" applyProtection="1">
      <alignment horizontal="left" vertical="center"/>
      <protection locked="0"/>
    </xf>
    <xf numFmtId="0" fontId="4" fillId="6" borderId="160" xfId="2" applyFont="1" applyFill="1" applyBorder="1" applyAlignment="1" applyProtection="1">
      <alignment horizontal="left" vertical="center"/>
      <protection locked="0"/>
    </xf>
    <xf numFmtId="0" fontId="4" fillId="0" borderId="145" xfId="2" applyFont="1" applyBorder="1" applyAlignment="1">
      <alignment horizontal="center" vertical="center"/>
    </xf>
    <xf numFmtId="0" fontId="4" fillId="0" borderId="142" xfId="2" applyFont="1" applyBorder="1" applyAlignment="1">
      <alignment horizontal="center" vertical="center"/>
    </xf>
    <xf numFmtId="0" fontId="4" fillId="0" borderId="137" xfId="2" applyFont="1" applyBorder="1" applyAlignment="1">
      <alignment horizontal="center" vertical="center"/>
    </xf>
    <xf numFmtId="0" fontId="4" fillId="0" borderId="138" xfId="2" applyFont="1" applyBorder="1" applyAlignment="1">
      <alignment horizontal="center" vertical="center"/>
    </xf>
    <xf numFmtId="0" fontId="4" fillId="0" borderId="80" xfId="2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/>
    </xf>
    <xf numFmtId="0" fontId="3" fillId="0" borderId="137" xfId="2" applyFont="1" applyBorder="1" applyAlignment="1">
      <alignment horizontal="center" vertical="center"/>
    </xf>
    <xf numFmtId="0" fontId="3" fillId="0" borderId="138" xfId="2" applyFont="1" applyBorder="1" applyAlignment="1">
      <alignment horizontal="center" vertical="center"/>
    </xf>
    <xf numFmtId="0" fontId="3" fillId="0" borderId="80" xfId="2" applyFont="1" applyBorder="1" applyAlignment="1">
      <alignment horizontal="center" vertical="center"/>
    </xf>
    <xf numFmtId="0" fontId="4" fillId="0" borderId="122" xfId="2" applyFont="1" applyFill="1" applyBorder="1" applyAlignment="1">
      <alignment horizontal="center" vertical="center" wrapText="1"/>
    </xf>
    <xf numFmtId="0" fontId="4" fillId="0" borderId="163" xfId="2" applyFont="1" applyFill="1" applyBorder="1" applyAlignment="1">
      <alignment horizontal="center" vertical="center" wrapText="1"/>
    </xf>
    <xf numFmtId="0" fontId="4" fillId="6" borderId="72" xfId="2" applyFont="1" applyFill="1" applyBorder="1" applyAlignment="1" applyProtection="1">
      <alignment horizontal="left" vertical="center"/>
      <protection locked="0"/>
    </xf>
    <xf numFmtId="0" fontId="4" fillId="2" borderId="157" xfId="2" applyFont="1" applyFill="1" applyBorder="1" applyAlignment="1">
      <alignment horizontal="center" vertical="center"/>
    </xf>
    <xf numFmtId="0" fontId="4" fillId="2" borderId="158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54" xfId="2" applyFont="1" applyFill="1" applyBorder="1" applyAlignment="1">
      <alignment horizontal="center" vertical="center"/>
    </xf>
    <xf numFmtId="0" fontId="4" fillId="2" borderId="61" xfId="2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80" fontId="4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0" xfId="2" applyFont="1" applyFill="1" applyAlignment="1">
      <alignment horizontal="left" vertical="center" wrapText="1"/>
    </xf>
    <xf numFmtId="0" fontId="4" fillId="4" borderId="0" xfId="2" applyFont="1" applyFill="1" applyBorder="1" applyAlignment="1">
      <alignment horizontal="left" vertical="center" wrapText="1"/>
    </xf>
    <xf numFmtId="180" fontId="10" fillId="3" borderId="0" xfId="2" applyNumberFormat="1" applyFont="1" applyFill="1" applyAlignment="1" applyProtection="1">
      <alignment horizontal="left" vertical="center" shrinkToFit="1"/>
      <protection locked="0"/>
    </xf>
    <xf numFmtId="0" fontId="10" fillId="3" borderId="0" xfId="2" applyFont="1" applyFill="1" applyAlignment="1" applyProtection="1">
      <alignment horizontal="left" vertical="center" shrinkToFit="1"/>
      <protection locked="0"/>
    </xf>
    <xf numFmtId="0" fontId="10" fillId="3" borderId="0" xfId="2" applyFont="1" applyFill="1" applyBorder="1" applyAlignment="1" applyProtection="1">
      <alignment horizontal="left" vertical="center" shrinkToFit="1"/>
      <protection locked="0"/>
    </xf>
    <xf numFmtId="0" fontId="3" fillId="0" borderId="62" xfId="2" applyFont="1" applyBorder="1" applyAlignment="1">
      <alignment horizontal="left" vertical="center"/>
    </xf>
    <xf numFmtId="0" fontId="3" fillId="0" borderId="130" xfId="2" applyFont="1" applyBorder="1" applyAlignment="1">
      <alignment horizontal="left" vertical="center"/>
    </xf>
    <xf numFmtId="0" fontId="3" fillId="0" borderId="101" xfId="2" applyFont="1" applyBorder="1" applyAlignment="1">
      <alignment horizontal="left" vertical="center"/>
    </xf>
    <xf numFmtId="0" fontId="3" fillId="0" borderId="134" xfId="2" applyFont="1" applyBorder="1" applyAlignment="1">
      <alignment horizontal="left" vertical="center"/>
    </xf>
    <xf numFmtId="0" fontId="3" fillId="0" borderId="136" xfId="2" applyFont="1" applyBorder="1" applyAlignment="1">
      <alignment horizontal="left" vertical="center"/>
    </xf>
    <xf numFmtId="0" fontId="3" fillId="0" borderId="131" xfId="2" applyFont="1" applyBorder="1" applyAlignment="1">
      <alignment horizontal="left" vertical="center"/>
    </xf>
    <xf numFmtId="0" fontId="3" fillId="0" borderId="90" xfId="2" applyFont="1" applyBorder="1" applyAlignment="1">
      <alignment horizontal="right" vertical="center"/>
    </xf>
    <xf numFmtId="0" fontId="3" fillId="0" borderId="12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130" xfId="0" applyFont="1" applyBorder="1" applyAlignment="1">
      <alignment horizontal="left" vertical="center"/>
    </xf>
    <xf numFmtId="0" fontId="3" fillId="0" borderId="128" xfId="2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35" xfId="0" applyFont="1" applyBorder="1" applyAlignment="1">
      <alignment horizontal="left" vertical="center"/>
    </xf>
    <xf numFmtId="0" fontId="3" fillId="0" borderId="34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3" fillId="0" borderId="95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 wrapText="1"/>
    </xf>
    <xf numFmtId="0" fontId="4" fillId="0" borderId="35" xfId="2" applyFont="1" applyBorder="1" applyAlignment="1">
      <alignment horizontal="center" vertical="center"/>
    </xf>
    <xf numFmtId="0" fontId="3" fillId="0" borderId="30" xfId="2" applyFont="1" applyBorder="1" applyAlignment="1">
      <alignment horizontal="left" vertical="center"/>
    </xf>
    <xf numFmtId="0" fontId="3" fillId="0" borderId="33" xfId="2" applyFont="1" applyBorder="1" applyAlignment="1">
      <alignment horizontal="left" vertical="center"/>
    </xf>
    <xf numFmtId="0" fontId="3" fillId="0" borderId="129" xfId="2" applyFont="1" applyBorder="1" applyAlignment="1">
      <alignment horizontal="left" vertical="center"/>
    </xf>
    <xf numFmtId="0" fontId="3" fillId="0" borderId="128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25" fillId="0" borderId="140" xfId="2" applyFont="1" applyBorder="1" applyAlignment="1">
      <alignment horizontal="center" vertical="center"/>
    </xf>
    <xf numFmtId="0" fontId="7" fillId="0" borderId="113" xfId="2" applyFont="1" applyBorder="1" applyAlignment="1" applyProtection="1">
      <alignment horizontal="center" vertical="center" wrapText="1"/>
    </xf>
    <xf numFmtId="0" fontId="7" fillId="0" borderId="79" xfId="2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61" xfId="0" applyFont="1" applyFill="1" applyBorder="1" applyAlignment="1" applyProtection="1">
      <alignment horizontal="right" vertical="center" shrinkToFit="1"/>
    </xf>
    <xf numFmtId="0" fontId="6" fillId="0" borderId="93" xfId="2" applyFont="1" applyBorder="1" applyAlignment="1" applyProtection="1">
      <alignment horizontal="center" vertical="center" wrapText="1"/>
    </xf>
    <xf numFmtId="0" fontId="6" fillId="0" borderId="80" xfId="2" applyFont="1" applyBorder="1" applyAlignment="1" applyProtection="1">
      <alignment horizontal="center" vertical="center" wrapText="1"/>
    </xf>
    <xf numFmtId="0" fontId="6" fillId="0" borderId="82" xfId="0" applyFont="1" applyBorder="1" applyAlignment="1" applyProtection="1">
      <alignment horizontal="center" vertical="center" wrapText="1"/>
    </xf>
    <xf numFmtId="0" fontId="6" fillId="0" borderId="146" xfId="0" applyFont="1" applyBorder="1" applyAlignment="1" applyProtection="1">
      <alignment horizontal="center" vertical="center" wrapText="1"/>
    </xf>
    <xf numFmtId="0" fontId="6" fillId="0" borderId="137" xfId="2" applyFont="1" applyBorder="1" applyAlignment="1" applyProtection="1">
      <alignment horizontal="center" vertical="center"/>
    </xf>
    <xf numFmtId="0" fontId="6" fillId="0" borderId="138" xfId="2" applyFont="1" applyBorder="1" applyAlignment="1" applyProtection="1">
      <alignment horizontal="center" vertical="center"/>
    </xf>
    <xf numFmtId="0" fontId="6" fillId="0" borderId="147" xfId="2" applyFont="1" applyBorder="1" applyAlignment="1" applyProtection="1">
      <alignment horizontal="center" vertical="center"/>
    </xf>
    <xf numFmtId="0" fontId="6" fillId="0" borderId="34" xfId="2" applyFont="1" applyBorder="1" applyAlignment="1" applyProtection="1">
      <alignment horizontal="left" vertical="center"/>
    </xf>
    <xf numFmtId="0" fontId="6" fillId="0" borderId="35" xfId="2" applyFont="1" applyBorder="1" applyAlignment="1" applyProtection="1">
      <alignment horizontal="left" vertical="center"/>
    </xf>
    <xf numFmtId="0" fontId="6" fillId="0" borderId="95" xfId="2" applyFont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61" xfId="0" applyFont="1" applyFill="1" applyBorder="1" applyAlignment="1" applyProtection="1">
      <alignment horizontal="left" vertical="center"/>
    </xf>
    <xf numFmtId="0" fontId="6" fillId="0" borderId="138" xfId="2" applyFont="1" applyBorder="1" applyAlignment="1" applyProtection="1">
      <alignment horizontal="left" vertical="center"/>
    </xf>
    <xf numFmtId="0" fontId="6" fillId="0" borderId="147" xfId="2" applyFont="1" applyBorder="1" applyAlignment="1" applyProtection="1">
      <alignment horizontal="left" vertical="center"/>
    </xf>
    <xf numFmtId="0" fontId="22" fillId="0" borderId="35" xfId="2" applyFont="1" applyBorder="1" applyAlignment="1" applyProtection="1">
      <alignment horizontal="left" vertical="center"/>
    </xf>
    <xf numFmtId="0" fontId="22" fillId="0" borderId="95" xfId="2" applyFont="1" applyBorder="1" applyAlignment="1" applyProtection="1">
      <alignment horizontal="left" vertical="center"/>
    </xf>
    <xf numFmtId="0" fontId="6" fillId="0" borderId="139" xfId="2" applyFont="1" applyBorder="1" applyAlignment="1" applyProtection="1">
      <alignment horizontal="left" vertical="center"/>
    </xf>
    <xf numFmtId="0" fontId="6" fillId="0" borderId="140" xfId="2" applyFont="1" applyBorder="1" applyAlignment="1" applyProtection="1">
      <alignment horizontal="left" vertical="center"/>
    </xf>
    <xf numFmtId="0" fontId="4" fillId="0" borderId="61" xfId="0" applyFont="1" applyFill="1" applyBorder="1" applyAlignment="1" applyProtection="1">
      <alignment horizontal="right" vertical="center" wrapText="1"/>
    </xf>
    <xf numFmtId="0" fontId="6" fillId="0" borderId="31" xfId="2" applyFont="1" applyBorder="1" applyAlignment="1" applyProtection="1">
      <alignment horizontal="left" vertical="center"/>
    </xf>
    <xf numFmtId="0" fontId="6" fillId="0" borderId="33" xfId="2" applyFont="1" applyBorder="1" applyAlignment="1" applyProtection="1">
      <alignment horizontal="left" vertical="center"/>
    </xf>
    <xf numFmtId="0" fontId="6" fillId="0" borderId="34" xfId="2" applyFont="1" applyFill="1" applyBorder="1" applyAlignment="1" applyProtection="1">
      <alignment horizontal="left" vertical="center"/>
    </xf>
    <xf numFmtId="0" fontId="22" fillId="0" borderId="35" xfId="2" applyFont="1" applyFill="1" applyBorder="1" applyAlignment="1" applyProtection="1">
      <alignment horizontal="left" vertical="center"/>
    </xf>
    <xf numFmtId="0" fontId="4" fillId="0" borderId="61" xfId="0" applyFont="1" applyFill="1" applyBorder="1" applyAlignment="1" applyProtection="1">
      <alignment horizontal="right" vertical="center"/>
    </xf>
    <xf numFmtId="0" fontId="6" fillId="0" borderId="60" xfId="2" applyFont="1" applyBorder="1" applyAlignment="1" applyProtection="1">
      <alignment horizontal="left" vertical="center"/>
    </xf>
    <xf numFmtId="0" fontId="6" fillId="0" borderId="61" xfId="2" applyFont="1" applyBorder="1" applyAlignment="1" applyProtection="1">
      <alignment horizontal="left" vertical="center"/>
    </xf>
    <xf numFmtId="0" fontId="22" fillId="0" borderId="95" xfId="2" applyFont="1" applyFill="1" applyBorder="1" applyAlignment="1" applyProtection="1">
      <alignment horizontal="left" vertical="center"/>
    </xf>
    <xf numFmtId="178" fontId="4" fillId="2" borderId="0" xfId="0" applyNumberFormat="1" applyFont="1" applyFill="1" applyBorder="1" applyAlignment="1" applyProtection="1">
      <alignment horizontal="left" vertical="center"/>
    </xf>
    <xf numFmtId="0" fontId="6" fillId="0" borderId="93" xfId="0" applyFont="1" applyBorder="1" applyAlignment="1" applyProtection="1">
      <alignment horizontal="center" vertical="center" wrapText="1"/>
    </xf>
    <xf numFmtId="0" fontId="6" fillId="0" borderId="141" xfId="0" applyFont="1" applyBorder="1" applyAlignment="1" applyProtection="1">
      <alignment horizontal="center" vertical="center" wrapText="1"/>
    </xf>
    <xf numFmtId="0" fontId="6" fillId="0" borderId="148" xfId="2" applyFont="1" applyBorder="1" applyAlignment="1" applyProtection="1">
      <alignment horizontal="left" vertical="center"/>
    </xf>
    <xf numFmtId="0" fontId="6" fillId="0" borderId="139" xfId="2" applyFont="1" applyBorder="1" applyAlignment="1" applyProtection="1">
      <alignment vertical="center"/>
    </xf>
    <xf numFmtId="0" fontId="6" fillId="0" borderId="140" xfId="2" applyFont="1" applyBorder="1" applyAlignment="1" applyProtection="1">
      <alignment vertical="center"/>
    </xf>
    <xf numFmtId="0" fontId="6" fillId="0" borderId="148" xfId="2" applyFont="1" applyBorder="1" applyAlignment="1" applyProtection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1" xfId="0" applyFont="1" applyFill="1" applyBorder="1" applyAlignment="1">
      <alignment horizontal="left" vertical="center"/>
    </xf>
    <xf numFmtId="178" fontId="4" fillId="2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</cellXfs>
  <cellStyles count="6">
    <cellStyle name="パーセント" xfId="1" builtinId="5"/>
    <cellStyle name="標準" xfId="0" builtinId="0"/>
    <cellStyle name="標準 3" xfId="3"/>
    <cellStyle name="標準 6" xfId="4"/>
    <cellStyle name="標準 9" xfId="5"/>
    <cellStyle name="標準_H20継続案件予算H200618" xfId="2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CC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64</xdr:row>
      <xdr:rowOff>9525</xdr:rowOff>
    </xdr:from>
    <xdr:to>
      <xdr:col>8</xdr:col>
      <xdr:colOff>514350</xdr:colOff>
      <xdr:row>64</xdr:row>
      <xdr:rowOff>152400</xdr:rowOff>
    </xdr:to>
    <xdr:sp macro="" textlink="">
      <xdr:nvSpPr>
        <xdr:cNvPr id="50690" name="Line 1">
          <a:extLst>
            <a:ext uri="{FF2B5EF4-FFF2-40B4-BE49-F238E27FC236}">
              <a16:creationId xmlns:a16="http://schemas.microsoft.com/office/drawing/2014/main" id="{00000000-0008-0000-0000-000002C60000}"/>
            </a:ext>
          </a:extLst>
        </xdr:cNvPr>
        <xdr:cNvSpPr>
          <a:spLocks noChangeShapeType="1"/>
        </xdr:cNvSpPr>
      </xdr:nvSpPr>
      <xdr:spPr bwMode="auto">
        <a:xfrm flipH="1">
          <a:off x="6286500" y="12439650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485775</xdr:colOff>
      <xdr:row>64</xdr:row>
      <xdr:rowOff>9525</xdr:rowOff>
    </xdr:from>
    <xdr:to>
      <xdr:col>9</xdr:col>
      <xdr:colOff>485775</xdr:colOff>
      <xdr:row>64</xdr:row>
      <xdr:rowOff>152400</xdr:rowOff>
    </xdr:to>
    <xdr:sp macro="" textlink="">
      <xdr:nvSpPr>
        <xdr:cNvPr id="50691" name="Line 2">
          <a:extLst>
            <a:ext uri="{FF2B5EF4-FFF2-40B4-BE49-F238E27FC236}">
              <a16:creationId xmlns:a16="http://schemas.microsoft.com/office/drawing/2014/main" id="{00000000-0008-0000-0000-000003C60000}"/>
            </a:ext>
          </a:extLst>
        </xdr:cNvPr>
        <xdr:cNvSpPr>
          <a:spLocks noChangeShapeType="1"/>
        </xdr:cNvSpPr>
      </xdr:nvSpPr>
      <xdr:spPr bwMode="auto">
        <a:xfrm flipH="1">
          <a:off x="7305675" y="124110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485775</xdr:colOff>
      <xdr:row>64</xdr:row>
      <xdr:rowOff>9525</xdr:rowOff>
    </xdr:from>
    <xdr:to>
      <xdr:col>21</xdr:col>
      <xdr:colOff>485775</xdr:colOff>
      <xdr:row>64</xdr:row>
      <xdr:rowOff>152400</xdr:rowOff>
    </xdr:to>
    <xdr:sp macro="" textlink="">
      <xdr:nvSpPr>
        <xdr:cNvPr id="50692" name="Line 3">
          <a:extLst>
            <a:ext uri="{FF2B5EF4-FFF2-40B4-BE49-F238E27FC236}">
              <a16:creationId xmlns:a16="http://schemas.microsoft.com/office/drawing/2014/main" id="{00000000-0008-0000-0000-000004C60000}"/>
            </a:ext>
          </a:extLst>
        </xdr:cNvPr>
        <xdr:cNvSpPr>
          <a:spLocks noChangeShapeType="1"/>
        </xdr:cNvSpPr>
      </xdr:nvSpPr>
      <xdr:spPr bwMode="auto">
        <a:xfrm flipH="1">
          <a:off x="10191750" y="124110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1104899</xdr:colOff>
      <xdr:row>64</xdr:row>
      <xdr:rowOff>142875</xdr:rowOff>
    </xdr:from>
    <xdr:to>
      <xdr:col>30</xdr:col>
      <xdr:colOff>447673</xdr:colOff>
      <xdr:row>64</xdr:row>
      <xdr:rowOff>155641</xdr:rowOff>
    </xdr:to>
    <xdr:sp macro="" textlink="">
      <xdr:nvSpPr>
        <xdr:cNvPr id="50693" name="Line 7">
          <a:extLst>
            <a:ext uri="{FF2B5EF4-FFF2-40B4-BE49-F238E27FC236}">
              <a16:creationId xmlns:a16="http://schemas.microsoft.com/office/drawing/2014/main" id="{00000000-0008-0000-0000-000005C60000}"/>
            </a:ext>
          </a:extLst>
        </xdr:cNvPr>
        <xdr:cNvSpPr>
          <a:spLocks noChangeShapeType="1"/>
        </xdr:cNvSpPr>
      </xdr:nvSpPr>
      <xdr:spPr bwMode="auto">
        <a:xfrm flipH="1" flipV="1">
          <a:off x="7543799" y="15944850"/>
          <a:ext cx="24517349" cy="12766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714375</xdr:colOff>
      <xdr:row>107</xdr:row>
      <xdr:rowOff>19050</xdr:rowOff>
    </xdr:from>
    <xdr:to>
      <xdr:col>34</xdr:col>
      <xdr:colOff>714375</xdr:colOff>
      <xdr:row>107</xdr:row>
      <xdr:rowOff>161925</xdr:rowOff>
    </xdr:to>
    <xdr:sp macro="" textlink="">
      <xdr:nvSpPr>
        <xdr:cNvPr id="50694" name="Line 14">
          <a:extLst>
            <a:ext uri="{FF2B5EF4-FFF2-40B4-BE49-F238E27FC236}">
              <a16:creationId xmlns:a16="http://schemas.microsoft.com/office/drawing/2014/main" id="{00000000-0008-0000-0000-000006C60000}"/>
            </a:ext>
          </a:extLst>
        </xdr:cNvPr>
        <xdr:cNvSpPr>
          <a:spLocks noChangeShapeType="1"/>
        </xdr:cNvSpPr>
      </xdr:nvSpPr>
      <xdr:spPr bwMode="auto">
        <a:xfrm flipH="1">
          <a:off x="16192500" y="23317200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485775</xdr:colOff>
      <xdr:row>63</xdr:row>
      <xdr:rowOff>238125</xdr:rowOff>
    </xdr:from>
    <xdr:to>
      <xdr:col>12</xdr:col>
      <xdr:colOff>485775</xdr:colOff>
      <xdr:row>64</xdr:row>
      <xdr:rowOff>133350</xdr:rowOff>
    </xdr:to>
    <xdr:sp macro="" textlink="">
      <xdr:nvSpPr>
        <xdr:cNvPr id="50695" name="Line 15">
          <a:extLst>
            <a:ext uri="{FF2B5EF4-FFF2-40B4-BE49-F238E27FC236}">
              <a16:creationId xmlns:a16="http://schemas.microsoft.com/office/drawing/2014/main" id="{00000000-0008-0000-0000-000007C60000}"/>
            </a:ext>
          </a:extLst>
        </xdr:cNvPr>
        <xdr:cNvSpPr>
          <a:spLocks noChangeShapeType="1"/>
        </xdr:cNvSpPr>
      </xdr:nvSpPr>
      <xdr:spPr bwMode="auto">
        <a:xfrm flipH="1">
          <a:off x="9334500" y="15640050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476250</xdr:colOff>
      <xdr:row>64</xdr:row>
      <xdr:rowOff>19050</xdr:rowOff>
    </xdr:from>
    <xdr:to>
      <xdr:col>22</xdr:col>
      <xdr:colOff>476250</xdr:colOff>
      <xdr:row>64</xdr:row>
      <xdr:rowOff>161925</xdr:rowOff>
    </xdr:to>
    <xdr:sp macro="" textlink="">
      <xdr:nvSpPr>
        <xdr:cNvPr id="50696" name="Line 3">
          <a:extLst>
            <a:ext uri="{FF2B5EF4-FFF2-40B4-BE49-F238E27FC236}">
              <a16:creationId xmlns:a16="http://schemas.microsoft.com/office/drawing/2014/main" id="{00000000-0008-0000-0000-000008C60000}"/>
            </a:ext>
          </a:extLst>
        </xdr:cNvPr>
        <xdr:cNvSpPr>
          <a:spLocks noChangeShapeType="1"/>
        </xdr:cNvSpPr>
      </xdr:nvSpPr>
      <xdr:spPr bwMode="auto">
        <a:xfrm flipH="1">
          <a:off x="11144250" y="124491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495300</xdr:colOff>
      <xdr:row>64</xdr:row>
      <xdr:rowOff>0</xdr:rowOff>
    </xdr:from>
    <xdr:to>
      <xdr:col>25</xdr:col>
      <xdr:colOff>495300</xdr:colOff>
      <xdr:row>64</xdr:row>
      <xdr:rowOff>142875</xdr:rowOff>
    </xdr:to>
    <xdr:sp macro="" textlink="">
      <xdr:nvSpPr>
        <xdr:cNvPr id="50697" name="Line 3">
          <a:extLst>
            <a:ext uri="{FF2B5EF4-FFF2-40B4-BE49-F238E27FC236}">
              <a16:creationId xmlns:a16="http://schemas.microsoft.com/office/drawing/2014/main" id="{00000000-0008-0000-0000-000009C60000}"/>
            </a:ext>
          </a:extLst>
        </xdr:cNvPr>
        <xdr:cNvSpPr>
          <a:spLocks noChangeShapeType="1"/>
        </xdr:cNvSpPr>
      </xdr:nvSpPr>
      <xdr:spPr bwMode="auto">
        <a:xfrm flipH="1">
          <a:off x="12125325" y="12401550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404605</xdr:colOff>
      <xdr:row>13</xdr:row>
      <xdr:rowOff>399222</xdr:rowOff>
    </xdr:from>
    <xdr:to>
      <xdr:col>10</xdr:col>
      <xdr:colOff>1056033</xdr:colOff>
      <xdr:row>14</xdr:row>
      <xdr:rowOff>274569</xdr:rowOff>
    </xdr:to>
    <xdr:sp macro="" textlink="" fLocksText="0">
      <xdr:nvSpPr>
        <xdr:cNvPr id="14" name="AutoShape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7500730" y="2780472"/>
          <a:ext cx="2870753" cy="370647"/>
        </a:xfrm>
        <a:prstGeom prst="wedgeRectCallout">
          <a:avLst>
            <a:gd name="adj1" fmla="val -89529"/>
            <a:gd name="adj2" fmla="val 2673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個別課題名を記入してください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存在しない場合は、空欄のままにしてください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)</a:t>
          </a:r>
          <a:endParaRPr lang="ja-JP" altLang="en-US" sz="10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 fLocksWithSheet="0" fPrintsWithSheet="0"/>
  </xdr:twoCellAnchor>
  <xdr:twoCellAnchor editAs="oneCell">
    <xdr:from>
      <xdr:col>8</xdr:col>
      <xdr:colOff>447261</xdr:colOff>
      <xdr:row>15</xdr:row>
      <xdr:rowOff>63363</xdr:rowOff>
    </xdr:from>
    <xdr:to>
      <xdr:col>10</xdr:col>
      <xdr:colOff>2899</xdr:colOff>
      <xdr:row>15</xdr:row>
      <xdr:rowOff>289892</xdr:rowOff>
    </xdr:to>
    <xdr:sp macro="" textlink="" fLocksText="0">
      <xdr:nvSpPr>
        <xdr:cNvPr id="15" name="AutoShape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7543386" y="3282813"/>
          <a:ext cx="1774963" cy="226529"/>
        </a:xfrm>
        <a:prstGeom prst="wedgeRectCallout">
          <a:avLst>
            <a:gd name="adj1" fmla="val -112550"/>
            <a:gd name="adj2" fmla="val -762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副題を記入してください</a:t>
          </a:r>
        </a:p>
      </xdr:txBody>
    </xdr:sp>
    <xdr:clientData fLocksWithSheet="0" fPrintsWithSheet="0"/>
  </xdr:twoCellAnchor>
  <xdr:twoCellAnchor>
    <xdr:from>
      <xdr:col>28</xdr:col>
      <xdr:colOff>336550</xdr:colOff>
      <xdr:row>65</xdr:row>
      <xdr:rowOff>200025</xdr:rowOff>
    </xdr:from>
    <xdr:to>
      <xdr:col>31</xdr:col>
      <xdr:colOff>76200</xdr:colOff>
      <xdr:row>69</xdr:row>
      <xdr:rowOff>142875</xdr:rowOff>
    </xdr:to>
    <xdr:sp macro="" textlink="" fLocksText="0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4749125" y="16097250"/>
          <a:ext cx="2625725" cy="933450"/>
        </a:xfrm>
        <a:prstGeom prst="wedgeRoundRectCallout">
          <a:avLst>
            <a:gd name="adj1" fmla="val 44073"/>
            <a:gd name="adj2" fmla="val -99824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+mn-ea"/>
              <a:ea typeface="+mn-ea"/>
            </a:rPr>
            <a:t>茶色地のセルは、研究分担者（再受託者）の経費小計（</a:t>
          </a:r>
          <a:r>
            <a:rPr kumimoji="1" lang="en-US" altLang="ja-JP" sz="1000">
              <a:latin typeface="+mn-ea"/>
              <a:ea typeface="+mn-ea"/>
            </a:rPr>
            <a:t>Ⅰ+Ⅱ+Ⅲ+Ⅳ</a:t>
          </a:r>
          <a:r>
            <a:rPr kumimoji="1" lang="ja-JP" altLang="en-US" sz="1000">
              <a:latin typeface="+mn-ea"/>
              <a:ea typeface="+mn-ea"/>
            </a:rPr>
            <a:t>）が自動計算されるとともに、幹事受託者の</a:t>
          </a:r>
          <a:r>
            <a:rPr kumimoji="1" lang="en-US" altLang="ja-JP" sz="1000">
              <a:latin typeface="+mn-ea"/>
              <a:ea typeface="+mn-ea"/>
            </a:rPr>
            <a:t>Ⅵ</a:t>
          </a:r>
          <a:r>
            <a:rPr kumimoji="1" lang="ja-JP" altLang="en-US" sz="1000">
              <a:latin typeface="+mn-ea"/>
              <a:ea typeface="+mn-ea"/>
            </a:rPr>
            <a:t>再委託費として組み込まれて計上されます</a:t>
          </a:r>
        </a:p>
      </xdr:txBody>
    </xdr:sp>
    <xdr:clientData fLocksWithSheet="0" fPrintsWithSheet="0"/>
  </xdr:twoCellAnchor>
  <xdr:twoCellAnchor>
    <xdr:from>
      <xdr:col>10</xdr:col>
      <xdr:colOff>466725</xdr:colOff>
      <xdr:row>63</xdr:row>
      <xdr:rowOff>238125</xdr:rowOff>
    </xdr:from>
    <xdr:to>
      <xdr:col>10</xdr:col>
      <xdr:colOff>466725</xdr:colOff>
      <xdr:row>64</xdr:row>
      <xdr:rowOff>133350</xdr:rowOff>
    </xdr:to>
    <xdr:sp macro="" textlink="">
      <xdr:nvSpPr>
        <xdr:cNvPr id="18" name="Line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8248650" y="12420600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114299</xdr:colOff>
      <xdr:row>68</xdr:row>
      <xdr:rowOff>133350</xdr:rowOff>
    </xdr:from>
    <xdr:to>
      <xdr:col>10</xdr:col>
      <xdr:colOff>523874</xdr:colOff>
      <xdr:row>69</xdr:row>
      <xdr:rowOff>38100</xdr:rowOff>
    </xdr:to>
    <xdr:sp macro="" textlink="" fLocksText="0">
      <xdr:nvSpPr>
        <xdr:cNvPr id="19" name="AutoShape 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 flipV="1">
          <a:off x="7667624" y="16925925"/>
          <a:ext cx="2638425" cy="285750"/>
        </a:xfrm>
        <a:prstGeom prst="wedgeRectCallout">
          <a:avLst>
            <a:gd name="adj1" fmla="val -96270"/>
            <a:gd name="adj2" fmla="val -53471"/>
          </a:avLst>
        </a:prstGeom>
        <a:solidFill>
          <a:schemeClr val="accent6">
            <a:lumMod val="40000"/>
            <a:lumOff val="60000"/>
          </a:schemeClr>
        </a:solidFill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プルダウンで消費税率を選択してください</a:t>
          </a:r>
        </a:p>
      </xdr:txBody>
    </xdr:sp>
    <xdr:clientData fLocksWithSheet="0" fPrintsWithSheet="0"/>
  </xdr:twoCellAnchor>
  <xdr:twoCellAnchor>
    <xdr:from>
      <xdr:col>11</xdr:col>
      <xdr:colOff>504825</xdr:colOff>
      <xdr:row>63</xdr:row>
      <xdr:rowOff>238125</xdr:rowOff>
    </xdr:from>
    <xdr:to>
      <xdr:col>11</xdr:col>
      <xdr:colOff>504825</xdr:colOff>
      <xdr:row>64</xdr:row>
      <xdr:rowOff>133350</xdr:rowOff>
    </xdr:to>
    <xdr:sp macro="" textlink="">
      <xdr:nvSpPr>
        <xdr:cNvPr id="20" name="Line 1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H="1">
          <a:off x="8391525" y="15640050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476250</xdr:colOff>
      <xdr:row>64</xdr:row>
      <xdr:rowOff>0</xdr:rowOff>
    </xdr:from>
    <xdr:to>
      <xdr:col>23</xdr:col>
      <xdr:colOff>476250</xdr:colOff>
      <xdr:row>64</xdr:row>
      <xdr:rowOff>142875</xdr:rowOff>
    </xdr:to>
    <xdr:sp macro="" textlink="">
      <xdr:nvSpPr>
        <xdr:cNvPr id="21" name="Line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>
          <a:off x="17021175" y="156495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533400</xdr:colOff>
      <xdr:row>64</xdr:row>
      <xdr:rowOff>19050</xdr:rowOff>
    </xdr:from>
    <xdr:to>
      <xdr:col>24</xdr:col>
      <xdr:colOff>533400</xdr:colOff>
      <xdr:row>64</xdr:row>
      <xdr:rowOff>161925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>
          <a:off x="13230225" y="1319212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438150</xdr:colOff>
      <xdr:row>64</xdr:row>
      <xdr:rowOff>0</xdr:rowOff>
    </xdr:from>
    <xdr:to>
      <xdr:col>26</xdr:col>
      <xdr:colOff>438150</xdr:colOff>
      <xdr:row>64</xdr:row>
      <xdr:rowOff>142875</xdr:rowOff>
    </xdr:to>
    <xdr:sp macro="" textlink="">
      <xdr:nvSpPr>
        <xdr:cNvPr id="26" name="Line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 flipH="1">
          <a:off x="19869150" y="156495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495300</xdr:colOff>
      <xdr:row>64</xdr:row>
      <xdr:rowOff>19050</xdr:rowOff>
    </xdr:from>
    <xdr:to>
      <xdr:col>27</xdr:col>
      <xdr:colOff>495300</xdr:colOff>
      <xdr:row>64</xdr:row>
      <xdr:rowOff>161925</xdr:rowOff>
    </xdr:to>
    <xdr:sp macro="" textlink="">
      <xdr:nvSpPr>
        <xdr:cNvPr id="27" name="Line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H="1">
          <a:off x="20888325" y="1566862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400050</xdr:colOff>
      <xdr:row>64</xdr:row>
      <xdr:rowOff>0</xdr:rowOff>
    </xdr:from>
    <xdr:to>
      <xdr:col>29</xdr:col>
      <xdr:colOff>400050</xdr:colOff>
      <xdr:row>64</xdr:row>
      <xdr:rowOff>142875</xdr:rowOff>
    </xdr:to>
    <xdr:sp macro="" textlink="">
      <xdr:nvSpPr>
        <xdr:cNvPr id="28" name="Lin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 flipH="1">
          <a:off x="22717125" y="156495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457200</xdr:colOff>
      <xdr:row>64</xdr:row>
      <xdr:rowOff>19050</xdr:rowOff>
    </xdr:from>
    <xdr:to>
      <xdr:col>30</xdr:col>
      <xdr:colOff>457200</xdr:colOff>
      <xdr:row>64</xdr:row>
      <xdr:rowOff>161925</xdr:rowOff>
    </xdr:to>
    <xdr:sp macro="" textlink="">
      <xdr:nvSpPr>
        <xdr:cNvPr id="29" name="Lin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 flipH="1">
          <a:off x="23736300" y="1566862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504825</xdr:colOff>
      <xdr:row>64</xdr:row>
      <xdr:rowOff>19050</xdr:rowOff>
    </xdr:from>
    <xdr:to>
      <xdr:col>28</xdr:col>
      <xdr:colOff>504825</xdr:colOff>
      <xdr:row>64</xdr:row>
      <xdr:rowOff>161925</xdr:rowOff>
    </xdr:to>
    <xdr:sp macro="" textlink="">
      <xdr:nvSpPr>
        <xdr:cNvPr id="30" name="Lin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 flipH="1">
          <a:off x="21859875" y="1566862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533400</xdr:colOff>
      <xdr:row>64</xdr:row>
      <xdr:rowOff>19050</xdr:rowOff>
    </xdr:from>
    <xdr:to>
      <xdr:col>13</xdr:col>
      <xdr:colOff>533400</xdr:colOff>
      <xdr:row>64</xdr:row>
      <xdr:rowOff>161925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 flipH="1">
          <a:off x="10344150" y="1566862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504825</xdr:colOff>
      <xdr:row>64</xdr:row>
      <xdr:rowOff>19050</xdr:rowOff>
    </xdr:from>
    <xdr:to>
      <xdr:col>14</xdr:col>
      <xdr:colOff>504825</xdr:colOff>
      <xdr:row>64</xdr:row>
      <xdr:rowOff>161925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 flipH="1">
          <a:off x="11277600" y="1566862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495300</xdr:colOff>
      <xdr:row>64</xdr:row>
      <xdr:rowOff>0</xdr:rowOff>
    </xdr:from>
    <xdr:to>
      <xdr:col>17</xdr:col>
      <xdr:colOff>495300</xdr:colOff>
      <xdr:row>64</xdr:row>
      <xdr:rowOff>142875</xdr:rowOff>
    </xdr:to>
    <xdr:sp macro="" textlink="">
      <xdr:nvSpPr>
        <xdr:cNvPr id="33" name="Line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 flipH="1">
          <a:off x="14154150" y="156495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485775</xdr:colOff>
      <xdr:row>64</xdr:row>
      <xdr:rowOff>0</xdr:rowOff>
    </xdr:from>
    <xdr:to>
      <xdr:col>15</xdr:col>
      <xdr:colOff>485775</xdr:colOff>
      <xdr:row>64</xdr:row>
      <xdr:rowOff>142875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 flipH="1">
          <a:off x="12220575" y="156495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495300</xdr:colOff>
      <xdr:row>64</xdr:row>
      <xdr:rowOff>0</xdr:rowOff>
    </xdr:from>
    <xdr:to>
      <xdr:col>16</xdr:col>
      <xdr:colOff>495300</xdr:colOff>
      <xdr:row>64</xdr:row>
      <xdr:rowOff>142875</xdr:rowOff>
    </xdr:to>
    <xdr:sp macro="" textlink="">
      <xdr:nvSpPr>
        <xdr:cNvPr id="35" name="Line 1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 flipH="1">
          <a:off x="13192125" y="15649575"/>
          <a:ext cx="0" cy="1428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10</xdr:row>
      <xdr:rowOff>157369</xdr:rowOff>
    </xdr:from>
    <xdr:to>
      <xdr:col>2</xdr:col>
      <xdr:colOff>499723</xdr:colOff>
      <xdr:row>14</xdr:row>
      <xdr:rowOff>96078</xdr:rowOff>
    </xdr:to>
    <xdr:sp macro="" textlink="" fLocksText="0">
      <xdr:nvSpPr>
        <xdr:cNvPr id="38" name="AutoShape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0" y="1847021"/>
          <a:ext cx="1651006" cy="1181100"/>
        </a:xfrm>
        <a:prstGeom prst="wedgeRectCallout">
          <a:avLst>
            <a:gd name="adj1" fmla="val 55672"/>
            <a:gd name="adj2" fmla="val -6107"/>
          </a:avLst>
        </a:prstGeom>
        <a:solidFill>
          <a:srgbClr val="FFCCCC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本別紙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改版日は変更期日（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20yy/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ｍｍ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/dd)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してください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endParaRPr lang="en-US" altLang="ja-JP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(0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初版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の場合は、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継続課題は当年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31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日、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新規課題は受託契約締結日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8</xdr:col>
      <xdr:colOff>389283</xdr:colOff>
      <xdr:row>13</xdr:row>
      <xdr:rowOff>115956</xdr:rowOff>
    </xdr:from>
    <xdr:to>
      <xdr:col>10</xdr:col>
      <xdr:colOff>98081</xdr:colOff>
      <xdr:row>13</xdr:row>
      <xdr:rowOff>342969</xdr:rowOff>
    </xdr:to>
    <xdr:sp macro="" textlink="" fLocksText="0">
      <xdr:nvSpPr>
        <xdr:cNvPr id="40" name="AutoShape 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7485408" y="2497206"/>
          <a:ext cx="1937648" cy="227013"/>
        </a:xfrm>
        <a:prstGeom prst="wedgeRectCallout">
          <a:avLst>
            <a:gd name="adj1" fmla="val -105884"/>
            <a:gd name="adj2" fmla="val -7970"/>
          </a:avLst>
        </a:prstGeom>
        <a:solidFill>
          <a:sysClr val="window" lastClr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課題名を記入してください</a:t>
          </a:r>
        </a:p>
      </xdr:txBody>
    </xdr:sp>
    <xdr:clientData fLocksWithSheet="0" fPrintsWithSheet="0"/>
  </xdr:twoCellAnchor>
  <xdr:twoCellAnchor editAs="oneCell">
    <xdr:from>
      <xdr:col>7</xdr:col>
      <xdr:colOff>74545</xdr:colOff>
      <xdr:row>15</xdr:row>
      <xdr:rowOff>228601</xdr:rowOff>
    </xdr:from>
    <xdr:to>
      <xdr:col>8</xdr:col>
      <xdr:colOff>581026</xdr:colOff>
      <xdr:row>16</xdr:row>
      <xdr:rowOff>120651</xdr:rowOff>
    </xdr:to>
    <xdr:sp macro="" textlink="" fLocksText="0">
      <xdr:nvSpPr>
        <xdr:cNvPr id="42" name="AutoShape 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6208645" y="3448051"/>
          <a:ext cx="1620906" cy="234950"/>
        </a:xfrm>
        <a:prstGeom prst="wedgeRectCallout">
          <a:avLst>
            <a:gd name="adj1" fmla="val -24746"/>
            <a:gd name="adj2" fmla="val 104009"/>
          </a:avLst>
        </a:prstGeom>
        <a:solidFill>
          <a:sysClr val="window" lastClr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管理番号を記入してください</a:t>
          </a:r>
        </a:p>
      </xdr:txBody>
    </xdr:sp>
    <xdr:clientData fLocksWithSheet="0" fPrintsWithSheet="0"/>
  </xdr:twoCellAnchor>
  <xdr:twoCellAnchor editAs="oneCell">
    <xdr:from>
      <xdr:col>5</xdr:col>
      <xdr:colOff>95250</xdr:colOff>
      <xdr:row>15</xdr:row>
      <xdr:rowOff>219075</xdr:rowOff>
    </xdr:from>
    <xdr:to>
      <xdr:col>6</xdr:col>
      <xdr:colOff>352425</xdr:colOff>
      <xdr:row>16</xdr:row>
      <xdr:rowOff>117470</xdr:rowOff>
    </xdr:to>
    <xdr:sp macro="" textlink="" fLocksText="0">
      <xdr:nvSpPr>
        <xdr:cNvPr id="37" name="AutoShape 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4305300" y="3438525"/>
          <a:ext cx="1371600" cy="241295"/>
        </a:xfrm>
        <a:prstGeom prst="wedgeRectCallout">
          <a:avLst>
            <a:gd name="adj1" fmla="val -19812"/>
            <a:gd name="adj2" fmla="val 94398"/>
          </a:avLst>
        </a:prstGeom>
        <a:solidFill>
          <a:sysClr val="window" lastClr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法人名を記入してください</a:t>
          </a:r>
        </a:p>
      </xdr:txBody>
    </xdr:sp>
    <xdr:clientData fLocksWithSheet="0" fPrintsWithSheet="0"/>
  </xdr:twoCellAnchor>
  <xdr:twoCellAnchor editAs="oneCell">
    <xdr:from>
      <xdr:col>1</xdr:col>
      <xdr:colOff>333376</xdr:colOff>
      <xdr:row>42</xdr:row>
      <xdr:rowOff>323850</xdr:rowOff>
    </xdr:from>
    <xdr:to>
      <xdr:col>4</xdr:col>
      <xdr:colOff>831858</xdr:colOff>
      <xdr:row>43</xdr:row>
      <xdr:rowOff>19050</xdr:rowOff>
    </xdr:to>
    <xdr:sp macro="" textlink="" fLocksText="0">
      <xdr:nvSpPr>
        <xdr:cNvPr id="36" name="AutoShape 8">
          <a:extLst>
            <a:ext uri="{FF2B5EF4-FFF2-40B4-BE49-F238E27FC236}">
              <a16:creationId xmlns:a16="http://schemas.microsoft.com/office/drawing/2014/main" id="{0C07EA4E-52EB-4A5D-AB95-126343EC47D2}"/>
            </a:ext>
          </a:extLst>
        </xdr:cNvPr>
        <xdr:cNvSpPr>
          <a:spLocks noChangeArrowheads="1"/>
        </xdr:cNvSpPr>
      </xdr:nvSpPr>
      <xdr:spPr bwMode="auto">
        <a:xfrm>
          <a:off x="1143001" y="10420350"/>
          <a:ext cx="2936882" cy="200025"/>
        </a:xfrm>
        <a:prstGeom prst="wedgeRectCallout">
          <a:avLst>
            <a:gd name="adj1" fmla="val 57526"/>
            <a:gd name="adj2" fmla="val 114441"/>
          </a:avLst>
        </a:prstGeom>
        <a:solidFill>
          <a:srgbClr val="FFCCCC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最新版の実施計画書別紙１の契約金額を記入してください</a:t>
          </a:r>
        </a:p>
      </xdr:txBody>
    </xdr:sp>
    <xdr:clientData fLocksWithSheet="0"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13</xdr:row>
      <xdr:rowOff>85725</xdr:rowOff>
    </xdr:from>
    <xdr:to>
      <xdr:col>11</xdr:col>
      <xdr:colOff>123825</xdr:colOff>
      <xdr:row>15</xdr:row>
      <xdr:rowOff>180975</xdr:rowOff>
    </xdr:to>
    <xdr:sp macro="" textlink="" fLocksText="0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10010775" y="2562225"/>
          <a:ext cx="2867025" cy="933450"/>
        </a:xfrm>
        <a:prstGeom prst="wedgeRoundRectCallout">
          <a:avLst>
            <a:gd name="adj1" fmla="val -36793"/>
            <a:gd name="adj2" fmla="val 1001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619125</xdr:colOff>
      <xdr:row>14</xdr:row>
      <xdr:rowOff>247650</xdr:rowOff>
    </xdr:from>
    <xdr:to>
      <xdr:col>4</xdr:col>
      <xdr:colOff>3333749</xdr:colOff>
      <xdr:row>16</xdr:row>
      <xdr:rowOff>295275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3114675" y="3219450"/>
          <a:ext cx="2714624" cy="733425"/>
        </a:xfrm>
        <a:prstGeom prst="wedgeRectCallout">
          <a:avLst>
            <a:gd name="adj1" fmla="val -6117"/>
            <a:gd name="adj2" fmla="val 9618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3428998</xdr:colOff>
      <xdr:row>14</xdr:row>
      <xdr:rowOff>257176</xdr:rowOff>
    </xdr:from>
    <xdr:to>
      <xdr:col>6</xdr:col>
      <xdr:colOff>866773</xdr:colOff>
      <xdr:row>16</xdr:row>
      <xdr:rowOff>142876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rrowheads="1"/>
        </xdr:cNvSpPr>
      </xdr:nvSpPr>
      <xdr:spPr bwMode="auto">
        <a:xfrm>
          <a:off x="5924548" y="3228976"/>
          <a:ext cx="1952625" cy="571500"/>
        </a:xfrm>
        <a:prstGeom prst="wedgeRectCallout">
          <a:avLst>
            <a:gd name="adj1" fmla="val -11893"/>
            <a:gd name="adj2" fmla="val 14061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866774</xdr:colOff>
      <xdr:row>14</xdr:row>
      <xdr:rowOff>247651</xdr:rowOff>
    </xdr:from>
    <xdr:to>
      <xdr:col>7</xdr:col>
      <xdr:colOff>600074</xdr:colOff>
      <xdr:row>16</xdr:row>
      <xdr:rowOff>133351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7877174" y="3219451"/>
          <a:ext cx="1866900" cy="571500"/>
        </a:xfrm>
        <a:prstGeom prst="wedgeRectCallout">
          <a:avLst>
            <a:gd name="adj1" fmla="val -40524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13</xdr:row>
      <xdr:rowOff>38100</xdr:rowOff>
    </xdr:from>
    <xdr:to>
      <xdr:col>11</xdr:col>
      <xdr:colOff>161925</xdr:colOff>
      <xdr:row>14</xdr:row>
      <xdr:rowOff>257175</xdr:rowOff>
    </xdr:to>
    <xdr:sp macro="" textlink="" fLocksText="0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10144125" y="2514600"/>
          <a:ext cx="2743200" cy="714375"/>
        </a:xfrm>
        <a:prstGeom prst="wedgeRoundRectCallout">
          <a:avLst>
            <a:gd name="adj1" fmla="val -39685"/>
            <a:gd name="adj2" fmla="val 155465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</a:t>
          </a:r>
        </a:p>
      </xdr:txBody>
    </xdr:sp>
    <xdr:clientData fLocksWithSheet="0" fPrintsWithSheet="0"/>
  </xdr:twoCellAnchor>
  <xdr:twoCellAnchor>
    <xdr:from>
      <xdr:col>8</xdr:col>
      <xdr:colOff>771525</xdr:colOff>
      <xdr:row>36</xdr:row>
      <xdr:rowOff>228600</xdr:rowOff>
    </xdr:from>
    <xdr:to>
      <xdr:col>12</xdr:col>
      <xdr:colOff>114300</xdr:colOff>
      <xdr:row>40</xdr:row>
      <xdr:rowOff>19050</xdr:rowOff>
    </xdr:to>
    <xdr:sp macro="" textlink="" fLocksText="0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10725150" y="8934450"/>
          <a:ext cx="2924175" cy="781050"/>
        </a:xfrm>
        <a:prstGeom prst="wedgeRoundRectCallout">
          <a:avLst>
            <a:gd name="adj1" fmla="val -53552"/>
            <a:gd name="adj2" fmla="val 12965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3829047</xdr:colOff>
      <xdr:row>14</xdr:row>
      <xdr:rowOff>238125</xdr:rowOff>
    </xdr:from>
    <xdr:to>
      <xdr:col>6</xdr:col>
      <xdr:colOff>1266822</xdr:colOff>
      <xdr:row>15</xdr:row>
      <xdr:rowOff>285750</xdr:rowOff>
    </xdr:to>
    <xdr:sp macro="" textlink="" fLocksText="0">
      <xdr:nvSpPr>
        <xdr:cNvPr id="8" name="AutoShape 8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Arrowheads="1"/>
        </xdr:cNvSpPr>
      </xdr:nvSpPr>
      <xdr:spPr bwMode="auto">
        <a:xfrm>
          <a:off x="6324597" y="3209925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1266822</xdr:colOff>
      <xdr:row>14</xdr:row>
      <xdr:rowOff>228600</xdr:rowOff>
    </xdr:from>
    <xdr:to>
      <xdr:col>8</xdr:col>
      <xdr:colOff>209548</xdr:colOff>
      <xdr:row>15</xdr:row>
      <xdr:rowOff>276225</xdr:rowOff>
    </xdr:to>
    <xdr:sp macro="" textlink="" fLocksText="0">
      <xdr:nvSpPr>
        <xdr:cNvPr id="9" name="AutoShape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 noChangeArrowheads="1"/>
        </xdr:cNvSpPr>
      </xdr:nvSpPr>
      <xdr:spPr bwMode="auto">
        <a:xfrm>
          <a:off x="8277222" y="3200400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10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104775</xdr:colOff>
      <xdr:row>14</xdr:row>
      <xdr:rowOff>238125</xdr:rowOff>
    </xdr:from>
    <xdr:to>
      <xdr:col>4</xdr:col>
      <xdr:colOff>3781425</xdr:colOff>
      <xdr:row>17</xdr:row>
      <xdr:rowOff>19049</xdr:rowOff>
    </xdr:to>
    <xdr:sp macro="" textlink="" fLocksText="0">
      <xdr:nvSpPr>
        <xdr:cNvPr id="10" name="AutoShape 8">
          <a:extLst>
            <a:ext uri="{FF2B5EF4-FFF2-40B4-BE49-F238E27FC236}">
              <a16:creationId xmlns:a16="http://schemas.microsoft.com/office/drawing/2014/main" id="{027D34BA-CCD4-4462-87F8-7688DFDEDF35}"/>
            </a:ext>
          </a:extLst>
        </xdr:cNvPr>
        <xdr:cNvSpPr>
          <a:spLocks noChangeArrowheads="1"/>
        </xdr:cNvSpPr>
      </xdr:nvSpPr>
      <xdr:spPr bwMode="auto">
        <a:xfrm>
          <a:off x="2476500" y="3209925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人件費・謝金の区分、作業量（実施内容等で括れる粒度）を記入してください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12</xdr:row>
      <xdr:rowOff>200025</xdr:rowOff>
    </xdr:from>
    <xdr:to>
      <xdr:col>11</xdr:col>
      <xdr:colOff>542925</xdr:colOff>
      <xdr:row>15</xdr:row>
      <xdr:rowOff>314325</xdr:rowOff>
    </xdr:to>
    <xdr:sp macro="" textlink="" fLocksText="0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10134600" y="2428875"/>
          <a:ext cx="3133725" cy="1200150"/>
        </a:xfrm>
        <a:prstGeom prst="wedgeRoundRectCallout">
          <a:avLst>
            <a:gd name="adj1" fmla="val -37885"/>
            <a:gd name="adj2" fmla="val 78952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3695697</xdr:colOff>
      <xdr:row>15</xdr:row>
      <xdr:rowOff>19050</xdr:rowOff>
    </xdr:from>
    <xdr:to>
      <xdr:col>6</xdr:col>
      <xdr:colOff>1133472</xdr:colOff>
      <xdr:row>16</xdr:row>
      <xdr:rowOff>158564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Arrowheads="1"/>
        </xdr:cNvSpPr>
      </xdr:nvSpPr>
      <xdr:spPr bwMode="auto">
        <a:xfrm>
          <a:off x="6067422" y="3333750"/>
          <a:ext cx="1952625" cy="482414"/>
        </a:xfrm>
        <a:prstGeom prst="wedgeRectCallout">
          <a:avLst>
            <a:gd name="adj1" fmla="val -33356"/>
            <a:gd name="adj2" fmla="val 15168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1200148</xdr:colOff>
      <xdr:row>15</xdr:row>
      <xdr:rowOff>19050</xdr:rowOff>
    </xdr:from>
    <xdr:to>
      <xdr:col>8</xdr:col>
      <xdr:colOff>57149</xdr:colOff>
      <xdr:row>16</xdr:row>
      <xdr:rowOff>158564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8210548" y="3333750"/>
          <a:ext cx="1800226" cy="482414"/>
        </a:xfrm>
        <a:prstGeom prst="wedgeRectCallout">
          <a:avLst>
            <a:gd name="adj1" fmla="val -56247"/>
            <a:gd name="adj2" fmla="val 15273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3</xdr:col>
      <xdr:colOff>485775</xdr:colOff>
      <xdr:row>15</xdr:row>
      <xdr:rowOff>19050</xdr:rowOff>
    </xdr:from>
    <xdr:to>
      <xdr:col>4</xdr:col>
      <xdr:colOff>3609975</xdr:colOff>
      <xdr:row>17</xdr:row>
      <xdr:rowOff>19050</xdr:rowOff>
    </xdr:to>
    <xdr:sp macro="" textlink="" fLocksText="0">
      <xdr:nvSpPr>
        <xdr:cNvPr id="8" name="AutoShape 8">
          <a:extLst>
            <a:ext uri="{FF2B5EF4-FFF2-40B4-BE49-F238E27FC236}">
              <a16:creationId xmlns:a16="http://schemas.microsoft.com/office/drawing/2014/main" id="{7659E7E6-A0FD-4091-8CD5-00A7E0480406}"/>
            </a:ext>
          </a:extLst>
        </xdr:cNvPr>
        <xdr:cNvSpPr>
          <a:spLocks noChangeArrowheads="1"/>
        </xdr:cNvSpPr>
      </xdr:nvSpPr>
      <xdr:spPr bwMode="auto">
        <a:xfrm>
          <a:off x="2324100" y="3333750"/>
          <a:ext cx="3657600" cy="6858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国内出張費（国内学会での発表、技術調査、受託者定例会議、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国外出張費（国際学会での発表、標準化会議参加、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</xdr:txBody>
    </xdr:sp>
    <xdr:clientData fLocksWithSheet="0"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13</xdr:row>
      <xdr:rowOff>476250</xdr:rowOff>
    </xdr:from>
    <xdr:to>
      <xdr:col>11</xdr:col>
      <xdr:colOff>400050</xdr:colOff>
      <xdr:row>15</xdr:row>
      <xdr:rowOff>190500</xdr:rowOff>
    </xdr:to>
    <xdr:sp macro="" textlink="" fLocksText="0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10125075" y="2952750"/>
          <a:ext cx="3000375" cy="552450"/>
        </a:xfrm>
        <a:prstGeom prst="wedgeRoundRectCallout">
          <a:avLst>
            <a:gd name="adj1" fmla="val -37030"/>
            <a:gd name="adj2" fmla="val 13803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1019175</xdr:colOff>
      <xdr:row>15</xdr:row>
      <xdr:rowOff>38100</xdr:rowOff>
    </xdr:from>
    <xdr:to>
      <xdr:col>4</xdr:col>
      <xdr:colOff>2686050</xdr:colOff>
      <xdr:row>16</xdr:row>
      <xdr:rowOff>342899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3514725" y="3352800"/>
          <a:ext cx="1666875" cy="647699"/>
        </a:xfrm>
        <a:prstGeom prst="wedgeRectCallout">
          <a:avLst>
            <a:gd name="adj1" fmla="val -20194"/>
            <a:gd name="adj2" fmla="val 9255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3533773</xdr:colOff>
      <xdr:row>15</xdr:row>
      <xdr:rowOff>38100</xdr:rowOff>
    </xdr:from>
    <xdr:to>
      <xdr:col>6</xdr:col>
      <xdr:colOff>971548</xdr:colOff>
      <xdr:row>16</xdr:row>
      <xdr:rowOff>85725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Arrowheads="1"/>
        </xdr:cNvSpPr>
      </xdr:nvSpPr>
      <xdr:spPr bwMode="auto">
        <a:xfrm>
          <a:off x="6029323" y="3352800"/>
          <a:ext cx="1952625" cy="390525"/>
        </a:xfrm>
        <a:prstGeom prst="wedgeRectCallout">
          <a:avLst>
            <a:gd name="adj1" fmla="val -25064"/>
            <a:gd name="adj2" fmla="val 19187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1057274</xdr:colOff>
      <xdr:row>15</xdr:row>
      <xdr:rowOff>47625</xdr:rowOff>
    </xdr:from>
    <xdr:to>
      <xdr:col>7</xdr:col>
      <xdr:colOff>676275</xdr:colOff>
      <xdr:row>16</xdr:row>
      <xdr:rowOff>95250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 noChangeArrowheads="1"/>
        </xdr:cNvSpPr>
      </xdr:nvSpPr>
      <xdr:spPr bwMode="auto">
        <a:xfrm>
          <a:off x="8067674" y="3362325"/>
          <a:ext cx="1752601" cy="390525"/>
        </a:xfrm>
        <a:prstGeom prst="wedgeRectCallout">
          <a:avLst>
            <a:gd name="adj1" fmla="val -57561"/>
            <a:gd name="adj2" fmla="val 18699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13</xdr:row>
      <xdr:rowOff>476250</xdr:rowOff>
    </xdr:from>
    <xdr:to>
      <xdr:col>11</xdr:col>
      <xdr:colOff>171450</xdr:colOff>
      <xdr:row>15</xdr:row>
      <xdr:rowOff>285750</xdr:rowOff>
    </xdr:to>
    <xdr:sp macro="" textlink="" fLocksText="0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9991725" y="2952750"/>
          <a:ext cx="2895600" cy="647700"/>
        </a:xfrm>
        <a:prstGeom prst="wedgeRoundRectCallout">
          <a:avLst>
            <a:gd name="adj1" fmla="val -31908"/>
            <a:gd name="adj2" fmla="val 11131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581025</xdr:colOff>
      <xdr:row>14</xdr:row>
      <xdr:rowOff>304800</xdr:rowOff>
    </xdr:from>
    <xdr:to>
      <xdr:col>4</xdr:col>
      <xdr:colOff>3295649</xdr:colOff>
      <xdr:row>17</xdr:row>
      <xdr:rowOff>9525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3076575" y="3276600"/>
          <a:ext cx="2714624" cy="733425"/>
        </a:xfrm>
        <a:prstGeom prst="wedgeRectCallout">
          <a:avLst>
            <a:gd name="adj1" fmla="val -9275"/>
            <a:gd name="adj2" fmla="val 8839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3486148</xdr:colOff>
      <xdr:row>15</xdr:row>
      <xdr:rowOff>1</xdr:rowOff>
    </xdr:from>
    <xdr:to>
      <xdr:col>6</xdr:col>
      <xdr:colOff>923923</xdr:colOff>
      <xdr:row>16</xdr:row>
      <xdr:rowOff>228601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Arrowheads="1"/>
        </xdr:cNvSpPr>
      </xdr:nvSpPr>
      <xdr:spPr bwMode="auto">
        <a:xfrm>
          <a:off x="5981698" y="3314701"/>
          <a:ext cx="1952625" cy="571500"/>
        </a:xfrm>
        <a:prstGeom prst="wedgeRectCallout">
          <a:avLst>
            <a:gd name="adj1" fmla="val -11893"/>
            <a:gd name="adj2" fmla="val 123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923924</xdr:colOff>
      <xdr:row>15</xdr:row>
      <xdr:rowOff>9526</xdr:rowOff>
    </xdr:from>
    <xdr:to>
      <xdr:col>7</xdr:col>
      <xdr:colOff>657224</xdr:colOff>
      <xdr:row>16</xdr:row>
      <xdr:rowOff>238126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Arrowheads="1"/>
        </xdr:cNvSpPr>
      </xdr:nvSpPr>
      <xdr:spPr bwMode="auto">
        <a:xfrm>
          <a:off x="7934324" y="3324226"/>
          <a:ext cx="1866900" cy="571500"/>
        </a:xfrm>
        <a:prstGeom prst="wedgeRectCallout">
          <a:avLst>
            <a:gd name="adj1" fmla="val -34402"/>
            <a:gd name="adj2" fmla="val 11675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13</xdr:row>
      <xdr:rowOff>485775</xdr:rowOff>
    </xdr:from>
    <xdr:to>
      <xdr:col>11</xdr:col>
      <xdr:colOff>190500</xdr:colOff>
      <xdr:row>15</xdr:row>
      <xdr:rowOff>257175</xdr:rowOff>
    </xdr:to>
    <xdr:sp macro="" textlink="" fLocksText="0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10258425" y="2962275"/>
          <a:ext cx="2657475" cy="609600"/>
        </a:xfrm>
        <a:prstGeom prst="wedgeRoundRectCallout">
          <a:avLst>
            <a:gd name="adj1" fmla="val -41799"/>
            <a:gd name="adj2" fmla="val 131325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>
    <xdr:from>
      <xdr:col>8</xdr:col>
      <xdr:colOff>742951</xdr:colOff>
      <xdr:row>37</xdr:row>
      <xdr:rowOff>19050</xdr:rowOff>
    </xdr:from>
    <xdr:to>
      <xdr:col>12</xdr:col>
      <xdr:colOff>95251</xdr:colOff>
      <xdr:row>40</xdr:row>
      <xdr:rowOff>66675</xdr:rowOff>
    </xdr:to>
    <xdr:sp macro="" textlink="" fLocksText="0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10696576" y="8439150"/>
          <a:ext cx="2933700" cy="790575"/>
        </a:xfrm>
        <a:prstGeom prst="wedgeRoundRectCallout">
          <a:avLst>
            <a:gd name="adj1" fmla="val -53552"/>
            <a:gd name="adj2" fmla="val 12965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3771897</xdr:colOff>
      <xdr:row>15</xdr:row>
      <xdr:rowOff>9525</xdr:rowOff>
    </xdr:from>
    <xdr:to>
      <xdr:col>6</xdr:col>
      <xdr:colOff>1209672</xdr:colOff>
      <xdr:row>16</xdr:row>
      <xdr:rowOff>57150</xdr:rowOff>
    </xdr:to>
    <xdr:sp macro="" textlink="" fLocksText="0">
      <xdr:nvSpPr>
        <xdr:cNvPr id="8" name="AutoShape 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>
          <a:spLocks noChangeArrowheads="1"/>
        </xdr:cNvSpPr>
      </xdr:nvSpPr>
      <xdr:spPr bwMode="auto">
        <a:xfrm>
          <a:off x="6267447" y="3324225"/>
          <a:ext cx="1952625" cy="390525"/>
        </a:xfrm>
        <a:prstGeom prst="wedgeRectCallout">
          <a:avLst>
            <a:gd name="adj1" fmla="val -30429"/>
            <a:gd name="adj2" fmla="val 21138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1266822</xdr:colOff>
      <xdr:row>15</xdr:row>
      <xdr:rowOff>0</xdr:rowOff>
    </xdr:from>
    <xdr:to>
      <xdr:col>8</xdr:col>
      <xdr:colOff>209548</xdr:colOff>
      <xdr:row>16</xdr:row>
      <xdr:rowOff>47625</xdr:rowOff>
    </xdr:to>
    <xdr:sp macro="" textlink="" fLocksText="0">
      <xdr:nvSpPr>
        <xdr:cNvPr id="9" name="AutoShape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>
          <a:spLocks noChangeArrowheads="1"/>
        </xdr:cNvSpPr>
      </xdr:nvSpPr>
      <xdr:spPr bwMode="auto">
        <a:xfrm>
          <a:off x="8277222" y="3314700"/>
          <a:ext cx="1885951" cy="390525"/>
        </a:xfrm>
        <a:prstGeom prst="wedgeRectCallout">
          <a:avLst>
            <a:gd name="adj1" fmla="val -55766"/>
            <a:gd name="adj2" fmla="val 21138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38100</xdr:colOff>
      <xdr:row>15</xdr:row>
      <xdr:rowOff>19050</xdr:rowOff>
    </xdr:from>
    <xdr:to>
      <xdr:col>4</xdr:col>
      <xdr:colOff>3714750</xdr:colOff>
      <xdr:row>17</xdr:row>
      <xdr:rowOff>142874</xdr:rowOff>
    </xdr:to>
    <xdr:sp macro="" textlink="" fLocksText="0">
      <xdr:nvSpPr>
        <xdr:cNvPr id="10" name="AutoShape 8">
          <a:extLst>
            <a:ext uri="{FF2B5EF4-FFF2-40B4-BE49-F238E27FC236}">
              <a16:creationId xmlns:a16="http://schemas.microsoft.com/office/drawing/2014/main" id="{46232A8A-51C7-4402-AFED-BC602FD17C78}"/>
            </a:ext>
          </a:extLst>
        </xdr:cNvPr>
        <xdr:cNvSpPr>
          <a:spLocks noChangeArrowheads="1"/>
        </xdr:cNvSpPr>
      </xdr:nvSpPr>
      <xdr:spPr bwMode="auto">
        <a:xfrm>
          <a:off x="2409825" y="3333750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人件費・謝金の区分、作業量（実施内容等で括れる粒度）を記入してください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12</xdr:row>
      <xdr:rowOff>95250</xdr:rowOff>
    </xdr:from>
    <xdr:to>
      <xdr:col>11</xdr:col>
      <xdr:colOff>523875</xdr:colOff>
      <xdr:row>15</xdr:row>
      <xdr:rowOff>190499</xdr:rowOff>
    </xdr:to>
    <xdr:sp macro="" textlink="" fLocksText="0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10210800" y="2324100"/>
          <a:ext cx="3038475" cy="1181099"/>
        </a:xfrm>
        <a:prstGeom prst="wedgeRoundRectCallout">
          <a:avLst>
            <a:gd name="adj1" fmla="val -42140"/>
            <a:gd name="adj2" fmla="val 9561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3819522</xdr:colOff>
      <xdr:row>14</xdr:row>
      <xdr:rowOff>323850</xdr:rowOff>
    </xdr:from>
    <xdr:to>
      <xdr:col>6</xdr:col>
      <xdr:colOff>1257297</xdr:colOff>
      <xdr:row>16</xdr:row>
      <xdr:rowOff>120464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>
          <a:spLocks noChangeArrowheads="1"/>
        </xdr:cNvSpPr>
      </xdr:nvSpPr>
      <xdr:spPr bwMode="auto">
        <a:xfrm>
          <a:off x="6191247" y="3295650"/>
          <a:ext cx="1952625" cy="482414"/>
        </a:xfrm>
        <a:prstGeom prst="wedgeRectCallout">
          <a:avLst>
            <a:gd name="adj1" fmla="val -31893"/>
            <a:gd name="adj2" fmla="val 16551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1333498</xdr:colOff>
      <xdr:row>14</xdr:row>
      <xdr:rowOff>314325</xdr:rowOff>
    </xdr:from>
    <xdr:to>
      <xdr:col>8</xdr:col>
      <xdr:colOff>190499</xdr:colOff>
      <xdr:row>16</xdr:row>
      <xdr:rowOff>110939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 noChangeArrowheads="1"/>
        </xdr:cNvSpPr>
      </xdr:nvSpPr>
      <xdr:spPr bwMode="auto">
        <a:xfrm>
          <a:off x="8343898" y="3286125"/>
          <a:ext cx="1800226" cy="482414"/>
        </a:xfrm>
        <a:prstGeom prst="wedgeRectCallout">
          <a:avLst>
            <a:gd name="adj1" fmla="val -58892"/>
            <a:gd name="adj2" fmla="val 16260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95250</xdr:colOff>
      <xdr:row>14</xdr:row>
      <xdr:rowOff>323850</xdr:rowOff>
    </xdr:from>
    <xdr:to>
      <xdr:col>4</xdr:col>
      <xdr:colOff>3752850</xdr:colOff>
      <xdr:row>16</xdr:row>
      <xdr:rowOff>323850</xdr:rowOff>
    </xdr:to>
    <xdr:sp macro="" textlink="" fLocksText="0">
      <xdr:nvSpPr>
        <xdr:cNvPr id="8" name="AutoShape 8">
          <a:extLst>
            <a:ext uri="{FF2B5EF4-FFF2-40B4-BE49-F238E27FC236}">
              <a16:creationId xmlns:a16="http://schemas.microsoft.com/office/drawing/2014/main" id="{A65AD45A-C14C-4AA8-80C3-1AADF39D2D1A}"/>
            </a:ext>
          </a:extLst>
        </xdr:cNvPr>
        <xdr:cNvSpPr>
          <a:spLocks noChangeArrowheads="1"/>
        </xdr:cNvSpPr>
      </xdr:nvSpPr>
      <xdr:spPr bwMode="auto">
        <a:xfrm>
          <a:off x="2466975" y="3295650"/>
          <a:ext cx="3657600" cy="6858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国内出張費（国内学会での発表、技術調査、受託者定例会議、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国外出張費（国際学会での発表、標準化会議参加、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</xdr:txBody>
    </xdr:sp>
    <xdr:clientData fLocksWithSheet="0"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47626</xdr:colOff>
      <xdr:row>14</xdr:row>
      <xdr:rowOff>152400</xdr:rowOff>
    </xdr:from>
    <xdr:to>
      <xdr:col>11</xdr:col>
      <xdr:colOff>171450</xdr:colOff>
      <xdr:row>16</xdr:row>
      <xdr:rowOff>9525</xdr:rowOff>
    </xdr:to>
    <xdr:sp macro="" textlink="" fLocksText="0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10001251" y="3124200"/>
          <a:ext cx="2895599" cy="542925"/>
        </a:xfrm>
        <a:prstGeom prst="wedgeRoundRectCallout">
          <a:avLst>
            <a:gd name="adj1" fmla="val -31633"/>
            <a:gd name="adj2" fmla="val 10254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1066800</xdr:colOff>
      <xdr:row>15</xdr:row>
      <xdr:rowOff>57150</xdr:rowOff>
    </xdr:from>
    <xdr:to>
      <xdr:col>4</xdr:col>
      <xdr:colOff>2733675</xdr:colOff>
      <xdr:row>17</xdr:row>
      <xdr:rowOff>19049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Arrowheads="1"/>
        </xdr:cNvSpPr>
      </xdr:nvSpPr>
      <xdr:spPr bwMode="auto">
        <a:xfrm>
          <a:off x="3562350" y="3371850"/>
          <a:ext cx="1666875" cy="647699"/>
        </a:xfrm>
        <a:prstGeom prst="wedgeRectCallout">
          <a:avLst>
            <a:gd name="adj1" fmla="val -21909"/>
            <a:gd name="adj2" fmla="val 91084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3543298</xdr:colOff>
      <xdr:row>15</xdr:row>
      <xdr:rowOff>47625</xdr:rowOff>
    </xdr:from>
    <xdr:to>
      <xdr:col>6</xdr:col>
      <xdr:colOff>981073</xdr:colOff>
      <xdr:row>16</xdr:row>
      <xdr:rowOff>95250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>
          <a:spLocks noChangeArrowheads="1"/>
        </xdr:cNvSpPr>
      </xdr:nvSpPr>
      <xdr:spPr bwMode="auto">
        <a:xfrm>
          <a:off x="6038848" y="3362325"/>
          <a:ext cx="1952625" cy="390525"/>
        </a:xfrm>
        <a:prstGeom prst="wedgeRectCallout">
          <a:avLst>
            <a:gd name="adj1" fmla="val -29942"/>
            <a:gd name="adj2" fmla="val 18455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1066799</xdr:colOff>
      <xdr:row>15</xdr:row>
      <xdr:rowOff>66675</xdr:rowOff>
    </xdr:from>
    <xdr:to>
      <xdr:col>7</xdr:col>
      <xdr:colOff>685800</xdr:colOff>
      <xdr:row>16</xdr:row>
      <xdr:rowOff>114300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>
          <a:spLocks noChangeArrowheads="1"/>
        </xdr:cNvSpPr>
      </xdr:nvSpPr>
      <xdr:spPr bwMode="auto">
        <a:xfrm>
          <a:off x="8077199" y="3381375"/>
          <a:ext cx="1752601" cy="390525"/>
        </a:xfrm>
        <a:prstGeom prst="wedgeRectCallout">
          <a:avLst>
            <a:gd name="adj1" fmla="val -57561"/>
            <a:gd name="adj2" fmla="val 17968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14</xdr:row>
      <xdr:rowOff>47625</xdr:rowOff>
    </xdr:from>
    <xdr:to>
      <xdr:col>11</xdr:col>
      <xdr:colOff>209550</xdr:colOff>
      <xdr:row>16</xdr:row>
      <xdr:rowOff>9525</xdr:rowOff>
    </xdr:to>
    <xdr:sp macro="" textlink="" fLocksText="0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10086975" y="3133725"/>
          <a:ext cx="2886075" cy="647700"/>
        </a:xfrm>
        <a:prstGeom prst="wedgeRoundRectCallout">
          <a:avLst>
            <a:gd name="adj1" fmla="val -34278"/>
            <a:gd name="adj2" fmla="val 9834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657225</xdr:colOff>
      <xdr:row>14</xdr:row>
      <xdr:rowOff>247650</xdr:rowOff>
    </xdr:from>
    <xdr:to>
      <xdr:col>4</xdr:col>
      <xdr:colOff>3371849</xdr:colOff>
      <xdr:row>16</xdr:row>
      <xdr:rowOff>295275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>
          <a:off x="3162300" y="3333750"/>
          <a:ext cx="2714624" cy="733425"/>
        </a:xfrm>
        <a:prstGeom prst="wedgeRectCallout">
          <a:avLst>
            <a:gd name="adj1" fmla="val -6117"/>
            <a:gd name="adj2" fmla="val 9618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3438523</xdr:colOff>
      <xdr:row>14</xdr:row>
      <xdr:rowOff>333376</xdr:rowOff>
    </xdr:from>
    <xdr:to>
      <xdr:col>6</xdr:col>
      <xdr:colOff>876298</xdr:colOff>
      <xdr:row>16</xdr:row>
      <xdr:rowOff>219076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Arrowheads="1"/>
        </xdr:cNvSpPr>
      </xdr:nvSpPr>
      <xdr:spPr bwMode="auto">
        <a:xfrm>
          <a:off x="5943598" y="3419476"/>
          <a:ext cx="1952625" cy="571500"/>
        </a:xfrm>
        <a:prstGeom prst="wedgeRectCallout">
          <a:avLst>
            <a:gd name="adj1" fmla="val -11893"/>
            <a:gd name="adj2" fmla="val 13061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952499</xdr:colOff>
      <xdr:row>14</xdr:row>
      <xdr:rowOff>285751</xdr:rowOff>
    </xdr:from>
    <xdr:to>
      <xdr:col>7</xdr:col>
      <xdr:colOff>685799</xdr:colOff>
      <xdr:row>16</xdr:row>
      <xdr:rowOff>171451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>
          <a:spLocks noChangeArrowheads="1"/>
        </xdr:cNvSpPr>
      </xdr:nvSpPr>
      <xdr:spPr bwMode="auto">
        <a:xfrm>
          <a:off x="7972424" y="3371851"/>
          <a:ext cx="1866900" cy="571500"/>
        </a:xfrm>
        <a:prstGeom prst="wedgeRectCallout">
          <a:avLst>
            <a:gd name="adj1" fmla="val -38483"/>
            <a:gd name="adj2" fmla="val 133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14</xdr:row>
      <xdr:rowOff>38101</xdr:rowOff>
    </xdr:from>
    <xdr:to>
      <xdr:col>11</xdr:col>
      <xdr:colOff>104775</xdr:colOff>
      <xdr:row>15</xdr:row>
      <xdr:rowOff>209551</xdr:rowOff>
    </xdr:to>
    <xdr:sp macro="" textlink="" fLocksText="0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0153650" y="3143251"/>
          <a:ext cx="2705100" cy="514350"/>
        </a:xfrm>
        <a:prstGeom prst="wedgeRoundRectCallout">
          <a:avLst>
            <a:gd name="adj1" fmla="val -34485"/>
            <a:gd name="adj2" fmla="val 14651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>
    <xdr:from>
      <xdr:col>8</xdr:col>
      <xdr:colOff>704851</xdr:colOff>
      <xdr:row>36</xdr:row>
      <xdr:rowOff>38100</xdr:rowOff>
    </xdr:from>
    <xdr:to>
      <xdr:col>12</xdr:col>
      <xdr:colOff>190501</xdr:colOff>
      <xdr:row>39</xdr:row>
      <xdr:rowOff>180975</xdr:rowOff>
    </xdr:to>
    <xdr:sp macro="" textlink="" fLocksText="0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10658476" y="8343900"/>
          <a:ext cx="2971800" cy="885825"/>
        </a:xfrm>
        <a:prstGeom prst="wedgeRoundRectCallout">
          <a:avLst>
            <a:gd name="adj1" fmla="val -53552"/>
            <a:gd name="adj2" fmla="val 12965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3819522</xdr:colOff>
      <xdr:row>14</xdr:row>
      <xdr:rowOff>314325</xdr:rowOff>
    </xdr:from>
    <xdr:to>
      <xdr:col>6</xdr:col>
      <xdr:colOff>1257297</xdr:colOff>
      <xdr:row>16</xdr:row>
      <xdr:rowOff>19050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Arrowheads="1"/>
        </xdr:cNvSpPr>
      </xdr:nvSpPr>
      <xdr:spPr bwMode="auto">
        <a:xfrm>
          <a:off x="6315072" y="3419475"/>
          <a:ext cx="1952625" cy="390525"/>
        </a:xfrm>
        <a:prstGeom prst="wedgeRectCallout">
          <a:avLst>
            <a:gd name="adj1" fmla="val -29942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1276347</xdr:colOff>
      <xdr:row>15</xdr:row>
      <xdr:rowOff>47625</xdr:rowOff>
    </xdr:from>
    <xdr:to>
      <xdr:col>8</xdr:col>
      <xdr:colOff>219073</xdr:colOff>
      <xdr:row>16</xdr:row>
      <xdr:rowOff>95250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Arrowheads="1"/>
        </xdr:cNvSpPr>
      </xdr:nvSpPr>
      <xdr:spPr bwMode="auto">
        <a:xfrm>
          <a:off x="8286747" y="3495675"/>
          <a:ext cx="1885951" cy="390525"/>
        </a:xfrm>
        <a:prstGeom prst="wedgeRectCallout">
          <a:avLst>
            <a:gd name="adj1" fmla="val -59301"/>
            <a:gd name="adj2" fmla="val 19187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85725</xdr:colOff>
      <xdr:row>14</xdr:row>
      <xdr:rowOff>323850</xdr:rowOff>
    </xdr:from>
    <xdr:to>
      <xdr:col>4</xdr:col>
      <xdr:colOff>3762375</xdr:colOff>
      <xdr:row>17</xdr:row>
      <xdr:rowOff>104774</xdr:rowOff>
    </xdr:to>
    <xdr:sp macro="" textlink="" fLocksText="0">
      <xdr:nvSpPr>
        <xdr:cNvPr id="8" name="AutoShape 8">
          <a:extLst>
            <a:ext uri="{FF2B5EF4-FFF2-40B4-BE49-F238E27FC236}">
              <a16:creationId xmlns:a16="http://schemas.microsoft.com/office/drawing/2014/main" id="{A27B8432-9562-4961-ABA0-A0BF85357826}"/>
            </a:ext>
          </a:extLst>
        </xdr:cNvPr>
        <xdr:cNvSpPr>
          <a:spLocks noChangeArrowheads="1"/>
        </xdr:cNvSpPr>
      </xdr:nvSpPr>
      <xdr:spPr bwMode="auto">
        <a:xfrm>
          <a:off x="2581275" y="3429000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人件費・謝金の区分、作業量（実施内容等で括れる粒度）を記入してください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13</xdr:row>
      <xdr:rowOff>133350</xdr:rowOff>
    </xdr:from>
    <xdr:to>
      <xdr:col>11</xdr:col>
      <xdr:colOff>304800</xdr:colOff>
      <xdr:row>15</xdr:row>
      <xdr:rowOff>161925</xdr:rowOff>
    </xdr:to>
    <xdr:sp macro="" textlink="" fLocksText="0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001249" y="2609850"/>
          <a:ext cx="3057526" cy="866775"/>
        </a:xfrm>
        <a:prstGeom prst="wedgeRoundRectCallout">
          <a:avLst>
            <a:gd name="adj1" fmla="val -39687"/>
            <a:gd name="adj2" fmla="val 11478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</a:t>
          </a:r>
          <a:r>
            <a:rPr kumimoji="1" lang="ja-JP" alt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</a:t>
          </a:r>
          <a:r>
            <a:rPr kumimoji="1" lang="ja-JP" alt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のセル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に金額を記入してください</a:t>
          </a:r>
          <a:endParaRPr lang="ja-JP" altLang="ja-JP"/>
        </a:p>
      </xdr:txBody>
    </xdr:sp>
    <xdr:clientData fLocksWithSheet="0" fPrintsWithSheet="0"/>
  </xdr:twoCellAnchor>
  <xdr:twoCellAnchor editAs="oneCell">
    <xdr:from>
      <xdr:col>4</xdr:col>
      <xdr:colOff>600075</xdr:colOff>
      <xdr:row>14</xdr:row>
      <xdr:rowOff>219075</xdr:rowOff>
    </xdr:from>
    <xdr:to>
      <xdr:col>4</xdr:col>
      <xdr:colOff>3314699</xdr:colOff>
      <xdr:row>16</xdr:row>
      <xdr:rowOff>266700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095625" y="3190875"/>
          <a:ext cx="2714624" cy="733425"/>
        </a:xfrm>
        <a:prstGeom prst="wedgeRectCallout">
          <a:avLst>
            <a:gd name="adj1" fmla="val -6117"/>
            <a:gd name="adj2" fmla="val 9618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3371848</xdr:colOff>
      <xdr:row>14</xdr:row>
      <xdr:rowOff>228601</xdr:rowOff>
    </xdr:from>
    <xdr:to>
      <xdr:col>6</xdr:col>
      <xdr:colOff>809623</xdr:colOff>
      <xdr:row>16</xdr:row>
      <xdr:rowOff>114301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5867398" y="3200401"/>
          <a:ext cx="1952625" cy="571500"/>
        </a:xfrm>
        <a:prstGeom prst="wedgeRectCallout">
          <a:avLst>
            <a:gd name="adj1" fmla="val -11893"/>
            <a:gd name="adj2" fmla="val 14061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904874</xdr:colOff>
      <xdr:row>14</xdr:row>
      <xdr:rowOff>257176</xdr:rowOff>
    </xdr:from>
    <xdr:to>
      <xdr:col>7</xdr:col>
      <xdr:colOff>638174</xdr:colOff>
      <xdr:row>16</xdr:row>
      <xdr:rowOff>142876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7915274" y="3228976"/>
          <a:ext cx="1866900" cy="571500"/>
        </a:xfrm>
        <a:prstGeom prst="wedgeRectCallout">
          <a:avLst>
            <a:gd name="adj1" fmla="val -40524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13</xdr:row>
      <xdr:rowOff>38100</xdr:rowOff>
    </xdr:from>
    <xdr:to>
      <xdr:col>11</xdr:col>
      <xdr:colOff>457200</xdr:colOff>
      <xdr:row>15</xdr:row>
      <xdr:rowOff>180975</xdr:rowOff>
    </xdr:to>
    <xdr:sp macro="" textlink="" fLocksText="0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0144125" y="2647950"/>
          <a:ext cx="3067050" cy="981075"/>
        </a:xfrm>
        <a:prstGeom prst="wedgeRoundRectCallout">
          <a:avLst>
            <a:gd name="adj1" fmla="val -42140"/>
            <a:gd name="adj2" fmla="val 9561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3809997</xdr:colOff>
      <xdr:row>14</xdr:row>
      <xdr:rowOff>276225</xdr:rowOff>
    </xdr:from>
    <xdr:to>
      <xdr:col>6</xdr:col>
      <xdr:colOff>1247772</xdr:colOff>
      <xdr:row>16</xdr:row>
      <xdr:rowOff>72839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 noChangeArrowheads="1"/>
        </xdr:cNvSpPr>
      </xdr:nvSpPr>
      <xdr:spPr bwMode="auto">
        <a:xfrm>
          <a:off x="6305547" y="3381375"/>
          <a:ext cx="1952625" cy="482414"/>
        </a:xfrm>
        <a:prstGeom prst="wedgeRectCallout">
          <a:avLst>
            <a:gd name="adj1" fmla="val -31405"/>
            <a:gd name="adj2" fmla="val 16156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1314448</xdr:colOff>
      <xdr:row>14</xdr:row>
      <xdr:rowOff>276225</xdr:rowOff>
    </xdr:from>
    <xdr:to>
      <xdr:col>8</xdr:col>
      <xdr:colOff>171449</xdr:colOff>
      <xdr:row>16</xdr:row>
      <xdr:rowOff>72839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>
          <a:spLocks noChangeArrowheads="1"/>
        </xdr:cNvSpPr>
      </xdr:nvSpPr>
      <xdr:spPr bwMode="auto">
        <a:xfrm>
          <a:off x="8324848" y="3381375"/>
          <a:ext cx="1800226" cy="482414"/>
        </a:xfrm>
        <a:prstGeom prst="wedgeRectCallout">
          <a:avLst>
            <a:gd name="adj1" fmla="val -57834"/>
            <a:gd name="adj2" fmla="val 15865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95250</xdr:colOff>
      <xdr:row>14</xdr:row>
      <xdr:rowOff>276225</xdr:rowOff>
    </xdr:from>
    <xdr:to>
      <xdr:col>4</xdr:col>
      <xdr:colOff>3752850</xdr:colOff>
      <xdr:row>16</xdr:row>
      <xdr:rowOff>276225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900A92B2-C34D-4338-AEF0-E2DF7A481FE3}"/>
            </a:ext>
          </a:extLst>
        </xdr:cNvPr>
        <xdr:cNvSpPr>
          <a:spLocks noChangeArrowheads="1"/>
        </xdr:cNvSpPr>
      </xdr:nvSpPr>
      <xdr:spPr bwMode="auto">
        <a:xfrm>
          <a:off x="2590800" y="3381375"/>
          <a:ext cx="3657600" cy="6858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国内出張費（国内学会での発表、技術調査、受託者定例会議、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国外出張費（国際学会での発表、標準化会議参加、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</xdr:txBody>
    </xdr:sp>
    <xdr:clientData fLocksWithSheet="0"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14</xdr:row>
      <xdr:rowOff>9525</xdr:rowOff>
    </xdr:from>
    <xdr:to>
      <xdr:col>11</xdr:col>
      <xdr:colOff>219075</xdr:colOff>
      <xdr:row>15</xdr:row>
      <xdr:rowOff>295275</xdr:rowOff>
    </xdr:to>
    <xdr:sp macro="" textlink="" fLocksText="0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10086975" y="3114675"/>
          <a:ext cx="2886075" cy="628650"/>
        </a:xfrm>
        <a:prstGeom prst="wedgeRoundRectCallout">
          <a:avLst>
            <a:gd name="adj1" fmla="val -35535"/>
            <a:gd name="adj2" fmla="val 10775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1066800</xdr:colOff>
      <xdr:row>14</xdr:row>
      <xdr:rowOff>323850</xdr:rowOff>
    </xdr:from>
    <xdr:to>
      <xdr:col>4</xdr:col>
      <xdr:colOff>2733675</xdr:colOff>
      <xdr:row>16</xdr:row>
      <xdr:rowOff>285749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>
          <a:spLocks noChangeArrowheads="1"/>
        </xdr:cNvSpPr>
      </xdr:nvSpPr>
      <xdr:spPr bwMode="auto">
        <a:xfrm>
          <a:off x="3562350" y="3429000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3648073</xdr:colOff>
      <xdr:row>15</xdr:row>
      <xdr:rowOff>57150</xdr:rowOff>
    </xdr:from>
    <xdr:to>
      <xdr:col>6</xdr:col>
      <xdr:colOff>1085848</xdr:colOff>
      <xdr:row>16</xdr:row>
      <xdr:rowOff>104775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>
          <a:spLocks noChangeArrowheads="1"/>
        </xdr:cNvSpPr>
      </xdr:nvSpPr>
      <xdr:spPr bwMode="auto">
        <a:xfrm>
          <a:off x="6143623" y="3505200"/>
          <a:ext cx="1952625" cy="390525"/>
        </a:xfrm>
        <a:prstGeom prst="wedgeRectCallout">
          <a:avLst>
            <a:gd name="adj1" fmla="val -27991"/>
            <a:gd name="adj2" fmla="val 18455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1152524</xdr:colOff>
      <xdr:row>15</xdr:row>
      <xdr:rowOff>76200</xdr:rowOff>
    </xdr:from>
    <xdr:to>
      <xdr:col>7</xdr:col>
      <xdr:colOff>771525</xdr:colOff>
      <xdr:row>16</xdr:row>
      <xdr:rowOff>123825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>
          <a:spLocks noChangeArrowheads="1"/>
        </xdr:cNvSpPr>
      </xdr:nvSpPr>
      <xdr:spPr bwMode="auto">
        <a:xfrm>
          <a:off x="8162924" y="3524250"/>
          <a:ext cx="1752601" cy="390525"/>
        </a:xfrm>
        <a:prstGeom prst="wedgeRectCallout">
          <a:avLst>
            <a:gd name="adj1" fmla="val -57017"/>
            <a:gd name="adj2" fmla="val 17724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14</xdr:row>
      <xdr:rowOff>28576</xdr:rowOff>
    </xdr:from>
    <xdr:to>
      <xdr:col>11</xdr:col>
      <xdr:colOff>238125</xdr:colOff>
      <xdr:row>16</xdr:row>
      <xdr:rowOff>47626</xdr:rowOff>
    </xdr:to>
    <xdr:sp macro="" textlink="" fLocksText="0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0086975" y="3114676"/>
          <a:ext cx="2914650" cy="704850"/>
        </a:xfrm>
        <a:prstGeom prst="wedgeRoundRectCallout">
          <a:avLst>
            <a:gd name="adj1" fmla="val -35536"/>
            <a:gd name="adj2" fmla="val 9587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600075</xdr:colOff>
      <xdr:row>14</xdr:row>
      <xdr:rowOff>304800</xdr:rowOff>
    </xdr:from>
    <xdr:to>
      <xdr:col>4</xdr:col>
      <xdr:colOff>3314699</xdr:colOff>
      <xdr:row>17</xdr:row>
      <xdr:rowOff>9525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>
          <a:spLocks noChangeArrowheads="1"/>
        </xdr:cNvSpPr>
      </xdr:nvSpPr>
      <xdr:spPr bwMode="auto">
        <a:xfrm>
          <a:off x="3105150" y="3390900"/>
          <a:ext cx="2714624" cy="733425"/>
        </a:xfrm>
        <a:prstGeom prst="wedgeRectCallout">
          <a:avLst>
            <a:gd name="adj1" fmla="val -9275"/>
            <a:gd name="adj2" fmla="val 8839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3409948</xdr:colOff>
      <xdr:row>14</xdr:row>
      <xdr:rowOff>333376</xdr:rowOff>
    </xdr:from>
    <xdr:to>
      <xdr:col>6</xdr:col>
      <xdr:colOff>847723</xdr:colOff>
      <xdr:row>16</xdr:row>
      <xdr:rowOff>219076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>
          <a:spLocks noChangeArrowheads="1"/>
        </xdr:cNvSpPr>
      </xdr:nvSpPr>
      <xdr:spPr bwMode="auto">
        <a:xfrm>
          <a:off x="5915023" y="3419476"/>
          <a:ext cx="1952625" cy="571500"/>
        </a:xfrm>
        <a:prstGeom prst="wedgeRectCallout">
          <a:avLst>
            <a:gd name="adj1" fmla="val -11893"/>
            <a:gd name="adj2" fmla="val 1272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962024</xdr:colOff>
      <xdr:row>14</xdr:row>
      <xdr:rowOff>314326</xdr:rowOff>
    </xdr:from>
    <xdr:to>
      <xdr:col>7</xdr:col>
      <xdr:colOff>695324</xdr:colOff>
      <xdr:row>16</xdr:row>
      <xdr:rowOff>200026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>
          <a:spLocks noChangeArrowheads="1"/>
        </xdr:cNvSpPr>
      </xdr:nvSpPr>
      <xdr:spPr bwMode="auto">
        <a:xfrm>
          <a:off x="7981949" y="3400426"/>
          <a:ext cx="1866900" cy="571500"/>
        </a:xfrm>
        <a:prstGeom prst="wedgeRectCallout">
          <a:avLst>
            <a:gd name="adj1" fmla="val -40014"/>
            <a:gd name="adj2" fmla="val 12675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13</xdr:row>
      <xdr:rowOff>485775</xdr:rowOff>
    </xdr:from>
    <xdr:to>
      <xdr:col>11</xdr:col>
      <xdr:colOff>19050</xdr:colOff>
      <xdr:row>15</xdr:row>
      <xdr:rowOff>209550</xdr:rowOff>
    </xdr:to>
    <xdr:sp macro="" textlink="" fLocksText="0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0115550" y="3095625"/>
          <a:ext cx="2657475" cy="561975"/>
        </a:xfrm>
        <a:prstGeom prst="wedgeRoundRectCallout">
          <a:avLst>
            <a:gd name="adj1" fmla="val -31405"/>
            <a:gd name="adj2" fmla="val 134354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>
    <xdr:from>
      <xdr:col>8</xdr:col>
      <xdr:colOff>781051</xdr:colOff>
      <xdr:row>38</xdr:row>
      <xdr:rowOff>28575</xdr:rowOff>
    </xdr:from>
    <xdr:to>
      <xdr:col>12</xdr:col>
      <xdr:colOff>247651</xdr:colOff>
      <xdr:row>40</xdr:row>
      <xdr:rowOff>142875</xdr:rowOff>
    </xdr:to>
    <xdr:sp macro="" textlink="" fLocksText="0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10734676" y="10820400"/>
          <a:ext cx="2952750" cy="800100"/>
        </a:xfrm>
        <a:prstGeom prst="wedgeRoundRectCallout">
          <a:avLst>
            <a:gd name="adj1" fmla="val -53552"/>
            <a:gd name="adj2" fmla="val 12965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3848097</xdr:colOff>
      <xdr:row>14</xdr:row>
      <xdr:rowOff>266700</xdr:rowOff>
    </xdr:from>
    <xdr:to>
      <xdr:col>6</xdr:col>
      <xdr:colOff>1285872</xdr:colOff>
      <xdr:row>15</xdr:row>
      <xdr:rowOff>314325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>
          <a:spLocks noChangeArrowheads="1"/>
        </xdr:cNvSpPr>
      </xdr:nvSpPr>
      <xdr:spPr bwMode="auto">
        <a:xfrm>
          <a:off x="6343647" y="3371850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1266822</xdr:colOff>
      <xdr:row>14</xdr:row>
      <xdr:rowOff>238125</xdr:rowOff>
    </xdr:from>
    <xdr:to>
      <xdr:col>8</xdr:col>
      <xdr:colOff>209548</xdr:colOff>
      <xdr:row>15</xdr:row>
      <xdr:rowOff>285750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>
          <a:spLocks noChangeArrowheads="1"/>
        </xdr:cNvSpPr>
      </xdr:nvSpPr>
      <xdr:spPr bwMode="auto">
        <a:xfrm>
          <a:off x="8277222" y="3343275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104775</xdr:colOff>
      <xdr:row>14</xdr:row>
      <xdr:rowOff>276225</xdr:rowOff>
    </xdr:from>
    <xdr:to>
      <xdr:col>4</xdr:col>
      <xdr:colOff>3781425</xdr:colOff>
      <xdr:row>17</xdr:row>
      <xdr:rowOff>57149</xdr:rowOff>
    </xdr:to>
    <xdr:sp macro="" textlink="" fLocksText="0">
      <xdr:nvSpPr>
        <xdr:cNvPr id="8" name="AutoShape 8">
          <a:extLst>
            <a:ext uri="{FF2B5EF4-FFF2-40B4-BE49-F238E27FC236}">
              <a16:creationId xmlns:a16="http://schemas.microsoft.com/office/drawing/2014/main" id="{495C45A2-B4B7-40D6-A0A2-F05AABCA9A85}"/>
            </a:ext>
          </a:extLst>
        </xdr:cNvPr>
        <xdr:cNvSpPr>
          <a:spLocks noChangeArrowheads="1"/>
        </xdr:cNvSpPr>
      </xdr:nvSpPr>
      <xdr:spPr bwMode="auto">
        <a:xfrm>
          <a:off x="2600325" y="3381375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人件費・謝金の区分、作業量（実施内容等で括れる粒度）を記入してください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13</xdr:row>
      <xdr:rowOff>76201</xdr:rowOff>
    </xdr:from>
    <xdr:to>
      <xdr:col>11</xdr:col>
      <xdr:colOff>447675</xdr:colOff>
      <xdr:row>15</xdr:row>
      <xdr:rowOff>200025</xdr:rowOff>
    </xdr:to>
    <xdr:sp macro="" textlink="" fLocksText="0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0191750" y="2686051"/>
          <a:ext cx="3009900" cy="962024"/>
        </a:xfrm>
        <a:prstGeom prst="wedgeRoundRectCallout">
          <a:avLst>
            <a:gd name="adj1" fmla="val -42140"/>
            <a:gd name="adj2" fmla="val 9561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3819522</xdr:colOff>
      <xdr:row>14</xdr:row>
      <xdr:rowOff>314325</xdr:rowOff>
    </xdr:from>
    <xdr:to>
      <xdr:col>6</xdr:col>
      <xdr:colOff>1257297</xdr:colOff>
      <xdr:row>16</xdr:row>
      <xdr:rowOff>110939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>
          <a:spLocks noChangeArrowheads="1"/>
        </xdr:cNvSpPr>
      </xdr:nvSpPr>
      <xdr:spPr bwMode="auto">
        <a:xfrm>
          <a:off x="6315072" y="3419475"/>
          <a:ext cx="1952625" cy="482414"/>
        </a:xfrm>
        <a:prstGeom prst="wedgeRectCallout">
          <a:avLst>
            <a:gd name="adj1" fmla="val -29454"/>
            <a:gd name="adj2" fmla="val 16353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1333498</xdr:colOff>
      <xdr:row>14</xdr:row>
      <xdr:rowOff>314325</xdr:rowOff>
    </xdr:from>
    <xdr:to>
      <xdr:col>8</xdr:col>
      <xdr:colOff>190499</xdr:colOff>
      <xdr:row>16</xdr:row>
      <xdr:rowOff>110939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>
          <a:spLocks noChangeArrowheads="1"/>
        </xdr:cNvSpPr>
      </xdr:nvSpPr>
      <xdr:spPr bwMode="auto">
        <a:xfrm>
          <a:off x="8343898" y="3419475"/>
          <a:ext cx="1800226" cy="482414"/>
        </a:xfrm>
        <a:prstGeom prst="wedgeRectCallout">
          <a:avLst>
            <a:gd name="adj1" fmla="val -57834"/>
            <a:gd name="adj2" fmla="val 148786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85725</xdr:colOff>
      <xdr:row>14</xdr:row>
      <xdr:rowOff>314325</xdr:rowOff>
    </xdr:from>
    <xdr:to>
      <xdr:col>4</xdr:col>
      <xdr:colOff>3743325</xdr:colOff>
      <xdr:row>16</xdr:row>
      <xdr:rowOff>314325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93771699-06CA-45E8-A20D-E730F772FD92}"/>
            </a:ext>
          </a:extLst>
        </xdr:cNvPr>
        <xdr:cNvSpPr>
          <a:spLocks noChangeArrowheads="1"/>
        </xdr:cNvSpPr>
      </xdr:nvSpPr>
      <xdr:spPr bwMode="auto">
        <a:xfrm>
          <a:off x="2581275" y="3419475"/>
          <a:ext cx="3657600" cy="6858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国内出張費（国内学会での発表、技術調査、受託者定例会議、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国外出張費（国際学会での発表、標準化会議参加、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</xdr:txBody>
    </xdr:sp>
    <xdr:clientData fLocksWithSheet="0"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14</xdr:row>
      <xdr:rowOff>0</xdr:rowOff>
    </xdr:from>
    <xdr:to>
      <xdr:col>11</xdr:col>
      <xdr:colOff>219075</xdr:colOff>
      <xdr:row>15</xdr:row>
      <xdr:rowOff>180975</xdr:rowOff>
    </xdr:to>
    <xdr:sp macro="" textlink="" fLocksText="0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/>
      </xdr:nvSpPr>
      <xdr:spPr>
        <a:xfrm>
          <a:off x="10067925" y="3105150"/>
          <a:ext cx="2905125" cy="523875"/>
        </a:xfrm>
        <a:prstGeom prst="wedgeRoundRectCallout">
          <a:avLst>
            <a:gd name="adj1" fmla="val -33415"/>
            <a:gd name="adj2" fmla="val 13886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1047750</xdr:colOff>
      <xdr:row>15</xdr:row>
      <xdr:rowOff>28575</xdr:rowOff>
    </xdr:from>
    <xdr:to>
      <xdr:col>4</xdr:col>
      <xdr:colOff>2714625</xdr:colOff>
      <xdr:row>16</xdr:row>
      <xdr:rowOff>333374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>
          <a:spLocks noChangeArrowheads="1"/>
        </xdr:cNvSpPr>
      </xdr:nvSpPr>
      <xdr:spPr bwMode="auto">
        <a:xfrm>
          <a:off x="3543300" y="3476625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3619498</xdr:colOff>
      <xdr:row>15</xdr:row>
      <xdr:rowOff>47625</xdr:rowOff>
    </xdr:from>
    <xdr:to>
      <xdr:col>6</xdr:col>
      <xdr:colOff>1057273</xdr:colOff>
      <xdr:row>16</xdr:row>
      <xdr:rowOff>95250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SpPr>
          <a:spLocks noChangeArrowheads="1"/>
        </xdr:cNvSpPr>
      </xdr:nvSpPr>
      <xdr:spPr bwMode="auto">
        <a:xfrm>
          <a:off x="6115048" y="3495675"/>
          <a:ext cx="1952625" cy="390525"/>
        </a:xfrm>
        <a:prstGeom prst="wedgeRectCallout">
          <a:avLst>
            <a:gd name="adj1" fmla="val -32381"/>
            <a:gd name="adj2" fmla="val 18699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1133474</xdr:colOff>
      <xdr:row>15</xdr:row>
      <xdr:rowOff>47625</xdr:rowOff>
    </xdr:from>
    <xdr:to>
      <xdr:col>7</xdr:col>
      <xdr:colOff>752475</xdr:colOff>
      <xdr:row>16</xdr:row>
      <xdr:rowOff>95250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>
          <a:spLocks noChangeArrowheads="1"/>
        </xdr:cNvSpPr>
      </xdr:nvSpPr>
      <xdr:spPr bwMode="auto">
        <a:xfrm>
          <a:off x="8143874" y="3495675"/>
          <a:ext cx="1752601" cy="390525"/>
        </a:xfrm>
        <a:prstGeom prst="wedgeRectCallout">
          <a:avLst>
            <a:gd name="adj1" fmla="val -54844"/>
            <a:gd name="adj2" fmla="val 18699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14</xdr:row>
      <xdr:rowOff>266700</xdr:rowOff>
    </xdr:from>
    <xdr:to>
      <xdr:col>4</xdr:col>
      <xdr:colOff>3771899</xdr:colOff>
      <xdr:row>16</xdr:row>
      <xdr:rowOff>314325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SpPr>
          <a:spLocks noChangeArrowheads="1"/>
        </xdr:cNvSpPr>
      </xdr:nvSpPr>
      <xdr:spPr bwMode="auto">
        <a:xfrm>
          <a:off x="3552825" y="3238500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28573</xdr:colOff>
      <xdr:row>14</xdr:row>
      <xdr:rowOff>266701</xdr:rowOff>
    </xdr:from>
    <xdr:to>
      <xdr:col>6</xdr:col>
      <xdr:colOff>1323973</xdr:colOff>
      <xdr:row>16</xdr:row>
      <xdr:rowOff>152401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SpPr>
          <a:spLocks noChangeArrowheads="1"/>
        </xdr:cNvSpPr>
      </xdr:nvSpPr>
      <xdr:spPr bwMode="auto">
        <a:xfrm>
          <a:off x="6381748" y="3238501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1276349</xdr:colOff>
      <xdr:row>14</xdr:row>
      <xdr:rowOff>266701</xdr:rowOff>
    </xdr:from>
    <xdr:to>
      <xdr:col>8</xdr:col>
      <xdr:colOff>200024</xdr:colOff>
      <xdr:row>16</xdr:row>
      <xdr:rowOff>152401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2D00-000005000000}"/>
            </a:ext>
          </a:extLst>
        </xdr:cNvPr>
        <xdr:cNvSpPr>
          <a:spLocks noChangeArrowheads="1"/>
        </xdr:cNvSpPr>
      </xdr:nvSpPr>
      <xdr:spPr bwMode="auto">
        <a:xfrm>
          <a:off x="8286749" y="3238501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3829047</xdr:colOff>
      <xdr:row>14</xdr:row>
      <xdr:rowOff>228600</xdr:rowOff>
    </xdr:from>
    <xdr:to>
      <xdr:col>6</xdr:col>
      <xdr:colOff>1266822</xdr:colOff>
      <xdr:row>15</xdr:row>
      <xdr:rowOff>276225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SpPr>
          <a:spLocks noChangeArrowheads="1"/>
        </xdr:cNvSpPr>
      </xdr:nvSpPr>
      <xdr:spPr bwMode="auto">
        <a:xfrm>
          <a:off x="6324597" y="3200400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1295397</xdr:colOff>
      <xdr:row>14</xdr:row>
      <xdr:rowOff>228600</xdr:rowOff>
    </xdr:from>
    <xdr:to>
      <xdr:col>8</xdr:col>
      <xdr:colOff>238123</xdr:colOff>
      <xdr:row>15</xdr:row>
      <xdr:rowOff>276225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2E00-000005000000}"/>
            </a:ext>
          </a:extLst>
        </xdr:cNvPr>
        <xdr:cNvSpPr>
          <a:spLocks noChangeArrowheads="1"/>
        </xdr:cNvSpPr>
      </xdr:nvSpPr>
      <xdr:spPr bwMode="auto">
        <a:xfrm>
          <a:off x="8305797" y="3200400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95250</xdr:colOff>
      <xdr:row>14</xdr:row>
      <xdr:rowOff>238125</xdr:rowOff>
    </xdr:from>
    <xdr:to>
      <xdr:col>4</xdr:col>
      <xdr:colOff>3771900</xdr:colOff>
      <xdr:row>17</xdr:row>
      <xdr:rowOff>19049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7E19DA13-E3EB-4391-ADED-8CED3095AF12}"/>
            </a:ext>
          </a:extLst>
        </xdr:cNvPr>
        <xdr:cNvSpPr>
          <a:spLocks noChangeArrowheads="1"/>
        </xdr:cNvSpPr>
      </xdr:nvSpPr>
      <xdr:spPr bwMode="auto">
        <a:xfrm>
          <a:off x="2466975" y="3209925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人件費・謝金の区分、作業量（実施内容等で括れる粒度）を記入してください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47622</xdr:colOff>
      <xdr:row>14</xdr:row>
      <xdr:rowOff>219075</xdr:rowOff>
    </xdr:from>
    <xdr:to>
      <xdr:col>6</xdr:col>
      <xdr:colOff>1343022</xdr:colOff>
      <xdr:row>16</xdr:row>
      <xdr:rowOff>15689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2F00-000004000000}"/>
            </a:ext>
          </a:extLst>
        </xdr:cNvPr>
        <xdr:cNvSpPr>
          <a:spLocks noChangeArrowheads="1"/>
        </xdr:cNvSpPr>
      </xdr:nvSpPr>
      <xdr:spPr bwMode="auto">
        <a:xfrm>
          <a:off x="6400797" y="3190875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1419223</xdr:colOff>
      <xdr:row>14</xdr:row>
      <xdr:rowOff>209550</xdr:rowOff>
    </xdr:from>
    <xdr:to>
      <xdr:col>8</xdr:col>
      <xdr:colOff>276224</xdr:colOff>
      <xdr:row>16</xdr:row>
      <xdr:rowOff>6164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2F00-000005000000}"/>
            </a:ext>
          </a:extLst>
        </xdr:cNvPr>
        <xdr:cNvSpPr>
          <a:spLocks noChangeArrowheads="1"/>
        </xdr:cNvSpPr>
      </xdr:nvSpPr>
      <xdr:spPr bwMode="auto">
        <a:xfrm>
          <a:off x="8305798" y="3181350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171450</xdr:colOff>
      <xdr:row>14</xdr:row>
      <xdr:rowOff>219075</xdr:rowOff>
    </xdr:from>
    <xdr:to>
      <xdr:col>4</xdr:col>
      <xdr:colOff>3829050</xdr:colOff>
      <xdr:row>16</xdr:row>
      <xdr:rowOff>219075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DF3AF410-4954-4837-8F85-407BC8C1673E}"/>
            </a:ext>
          </a:extLst>
        </xdr:cNvPr>
        <xdr:cNvSpPr>
          <a:spLocks noChangeArrowheads="1"/>
        </xdr:cNvSpPr>
      </xdr:nvSpPr>
      <xdr:spPr bwMode="auto">
        <a:xfrm>
          <a:off x="2543175" y="3190875"/>
          <a:ext cx="3657600" cy="6858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国内出張費（国内学会での発表、技術調査、受託者定例会議、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国外出張費（国際学会での発表、標準化会議参加、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</xdr:txBody>
    </xdr:sp>
    <xdr:clientData fLocksWithSheet="0"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1095375</xdr:colOff>
      <xdr:row>14</xdr:row>
      <xdr:rowOff>333375</xdr:rowOff>
    </xdr:from>
    <xdr:to>
      <xdr:col>4</xdr:col>
      <xdr:colOff>2762250</xdr:colOff>
      <xdr:row>16</xdr:row>
      <xdr:rowOff>295274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SpPr>
          <a:spLocks noChangeArrowheads="1"/>
        </xdr:cNvSpPr>
      </xdr:nvSpPr>
      <xdr:spPr bwMode="auto">
        <a:xfrm>
          <a:off x="3590925" y="3305175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3648073</xdr:colOff>
      <xdr:row>15</xdr:row>
      <xdr:rowOff>9525</xdr:rowOff>
    </xdr:from>
    <xdr:to>
      <xdr:col>6</xdr:col>
      <xdr:colOff>1085848</xdr:colOff>
      <xdr:row>16</xdr:row>
      <xdr:rowOff>57150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SpPr>
          <a:spLocks noChangeArrowheads="1"/>
        </xdr:cNvSpPr>
      </xdr:nvSpPr>
      <xdr:spPr bwMode="auto">
        <a:xfrm>
          <a:off x="6143623" y="3324225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1152524</xdr:colOff>
      <xdr:row>14</xdr:row>
      <xdr:rowOff>333375</xdr:rowOff>
    </xdr:from>
    <xdr:to>
      <xdr:col>7</xdr:col>
      <xdr:colOff>771525</xdr:colOff>
      <xdr:row>16</xdr:row>
      <xdr:rowOff>38100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3000-000005000000}"/>
            </a:ext>
          </a:extLst>
        </xdr:cNvPr>
        <xdr:cNvSpPr>
          <a:spLocks noChangeArrowheads="1"/>
        </xdr:cNvSpPr>
      </xdr:nvSpPr>
      <xdr:spPr bwMode="auto">
        <a:xfrm>
          <a:off x="8162924" y="3305175"/>
          <a:ext cx="1752601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14</xdr:row>
      <xdr:rowOff>38100</xdr:rowOff>
    </xdr:from>
    <xdr:to>
      <xdr:col>10</xdr:col>
      <xdr:colOff>1171575</xdr:colOff>
      <xdr:row>16</xdr:row>
      <xdr:rowOff>38100</xdr:rowOff>
    </xdr:to>
    <xdr:sp macro="" textlink="" fLocksText="0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086975" y="3009900"/>
          <a:ext cx="2657475" cy="685800"/>
        </a:xfrm>
        <a:prstGeom prst="wedgeRoundRectCallout">
          <a:avLst>
            <a:gd name="adj1" fmla="val -31763"/>
            <a:gd name="adj2" fmla="val 9157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>
    <xdr:from>
      <xdr:col>8</xdr:col>
      <xdr:colOff>685800</xdr:colOff>
      <xdr:row>36</xdr:row>
      <xdr:rowOff>209550</xdr:rowOff>
    </xdr:from>
    <xdr:to>
      <xdr:col>12</xdr:col>
      <xdr:colOff>47625</xdr:colOff>
      <xdr:row>40</xdr:row>
      <xdr:rowOff>19050</xdr:rowOff>
    </xdr:to>
    <xdr:sp macro="" textlink="" fLocksText="0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639425" y="8915400"/>
          <a:ext cx="2971800" cy="800100"/>
        </a:xfrm>
        <a:prstGeom prst="wedgeRoundRectCallout">
          <a:avLst>
            <a:gd name="adj1" fmla="val -52911"/>
            <a:gd name="adj2" fmla="val 13679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の欄に記入してください</a:t>
          </a:r>
        </a:p>
      </xdr:txBody>
    </xdr:sp>
    <xdr:clientData fLocksWithSheet="0" fPrintsWithSheet="0"/>
  </xdr:twoCellAnchor>
  <xdr:twoCellAnchor editAs="oneCell">
    <xdr:from>
      <xdr:col>3</xdr:col>
      <xdr:colOff>485775</xdr:colOff>
      <xdr:row>14</xdr:row>
      <xdr:rowOff>219076</xdr:rowOff>
    </xdr:from>
    <xdr:to>
      <xdr:col>4</xdr:col>
      <xdr:colOff>3629025</xdr:colOff>
      <xdr:row>17</xdr:row>
      <xdr:rowOff>0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2324100" y="3190876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人件費・謝金の区分、作業量（実施内容等で括れる粒度）を記入してください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3752847</xdr:colOff>
      <xdr:row>14</xdr:row>
      <xdr:rowOff>247650</xdr:rowOff>
    </xdr:from>
    <xdr:to>
      <xdr:col>6</xdr:col>
      <xdr:colOff>1190622</xdr:colOff>
      <xdr:row>15</xdr:row>
      <xdr:rowOff>295275</xdr:rowOff>
    </xdr:to>
    <xdr:sp macro="" textlink="" fLocksText="0">
      <xdr:nvSpPr>
        <xdr:cNvPr id="8" name="AutoShape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6248397" y="3219450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1171572</xdr:colOff>
      <xdr:row>14</xdr:row>
      <xdr:rowOff>247650</xdr:rowOff>
    </xdr:from>
    <xdr:to>
      <xdr:col>8</xdr:col>
      <xdr:colOff>114298</xdr:colOff>
      <xdr:row>15</xdr:row>
      <xdr:rowOff>295275</xdr:rowOff>
    </xdr:to>
    <xdr:sp macro="" textlink="" fLocksText="0">
      <xdr:nvSpPr>
        <xdr:cNvPr id="9" name="AutoShap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8181972" y="3219450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1028700</xdr:colOff>
      <xdr:row>14</xdr:row>
      <xdr:rowOff>219075</xdr:rowOff>
    </xdr:from>
    <xdr:to>
      <xdr:col>4</xdr:col>
      <xdr:colOff>3743324</xdr:colOff>
      <xdr:row>16</xdr:row>
      <xdr:rowOff>266700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SpPr>
          <a:spLocks noChangeArrowheads="1"/>
        </xdr:cNvSpPr>
      </xdr:nvSpPr>
      <xdr:spPr bwMode="auto">
        <a:xfrm>
          <a:off x="3524250" y="3324225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3857623</xdr:colOff>
      <xdr:row>14</xdr:row>
      <xdr:rowOff>219076</xdr:rowOff>
    </xdr:from>
    <xdr:to>
      <xdr:col>6</xdr:col>
      <xdr:colOff>1295398</xdr:colOff>
      <xdr:row>16</xdr:row>
      <xdr:rowOff>104776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3100-000004000000}"/>
            </a:ext>
          </a:extLst>
        </xdr:cNvPr>
        <xdr:cNvSpPr>
          <a:spLocks noChangeArrowheads="1"/>
        </xdr:cNvSpPr>
      </xdr:nvSpPr>
      <xdr:spPr bwMode="auto">
        <a:xfrm>
          <a:off x="6353173" y="3324226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1314449</xdr:colOff>
      <xdr:row>14</xdr:row>
      <xdr:rowOff>238126</xdr:rowOff>
    </xdr:from>
    <xdr:to>
      <xdr:col>8</xdr:col>
      <xdr:colOff>238124</xdr:colOff>
      <xdr:row>16</xdr:row>
      <xdr:rowOff>123826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3100-000005000000}"/>
            </a:ext>
          </a:extLst>
        </xdr:cNvPr>
        <xdr:cNvSpPr>
          <a:spLocks noChangeArrowheads="1"/>
        </xdr:cNvSpPr>
      </xdr:nvSpPr>
      <xdr:spPr bwMode="auto">
        <a:xfrm>
          <a:off x="8324849" y="3343276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28572</xdr:colOff>
      <xdr:row>14</xdr:row>
      <xdr:rowOff>209550</xdr:rowOff>
    </xdr:from>
    <xdr:to>
      <xdr:col>6</xdr:col>
      <xdr:colOff>1323972</xdr:colOff>
      <xdr:row>15</xdr:row>
      <xdr:rowOff>257175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>
          <a:spLocks noChangeArrowheads="1"/>
        </xdr:cNvSpPr>
      </xdr:nvSpPr>
      <xdr:spPr bwMode="auto">
        <a:xfrm>
          <a:off x="6381747" y="3314700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1362072</xdr:colOff>
      <xdr:row>14</xdr:row>
      <xdr:rowOff>209550</xdr:rowOff>
    </xdr:from>
    <xdr:to>
      <xdr:col>8</xdr:col>
      <xdr:colOff>304798</xdr:colOff>
      <xdr:row>15</xdr:row>
      <xdr:rowOff>257175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3200-000004000000}"/>
            </a:ext>
          </a:extLst>
        </xdr:cNvPr>
        <xdr:cNvSpPr>
          <a:spLocks noChangeArrowheads="1"/>
        </xdr:cNvSpPr>
      </xdr:nvSpPr>
      <xdr:spPr bwMode="auto">
        <a:xfrm>
          <a:off x="8372472" y="3314700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161925</xdr:colOff>
      <xdr:row>14</xdr:row>
      <xdr:rowOff>209550</xdr:rowOff>
    </xdr:from>
    <xdr:to>
      <xdr:col>4</xdr:col>
      <xdr:colOff>3838575</xdr:colOff>
      <xdr:row>16</xdr:row>
      <xdr:rowOff>333374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A6E38013-7A2A-4DD0-A33F-941C606D24EE}"/>
            </a:ext>
          </a:extLst>
        </xdr:cNvPr>
        <xdr:cNvSpPr>
          <a:spLocks noChangeArrowheads="1"/>
        </xdr:cNvSpPr>
      </xdr:nvSpPr>
      <xdr:spPr bwMode="auto">
        <a:xfrm>
          <a:off x="2657475" y="3314700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人件費・謝金の区分、作業量（実施内容等で括れる粒度）を記入してください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3819522</xdr:colOff>
      <xdr:row>14</xdr:row>
      <xdr:rowOff>228600</xdr:rowOff>
    </xdr:from>
    <xdr:to>
      <xdr:col>6</xdr:col>
      <xdr:colOff>1257297</xdr:colOff>
      <xdr:row>16</xdr:row>
      <xdr:rowOff>25214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SpPr>
          <a:spLocks noChangeArrowheads="1"/>
        </xdr:cNvSpPr>
      </xdr:nvSpPr>
      <xdr:spPr bwMode="auto">
        <a:xfrm>
          <a:off x="6315072" y="3333750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1333498</xdr:colOff>
      <xdr:row>14</xdr:row>
      <xdr:rowOff>219075</xdr:rowOff>
    </xdr:from>
    <xdr:to>
      <xdr:col>8</xdr:col>
      <xdr:colOff>190499</xdr:colOff>
      <xdr:row>16</xdr:row>
      <xdr:rowOff>15689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3300-000004000000}"/>
            </a:ext>
          </a:extLst>
        </xdr:cNvPr>
        <xdr:cNvSpPr>
          <a:spLocks noChangeArrowheads="1"/>
        </xdr:cNvSpPr>
      </xdr:nvSpPr>
      <xdr:spPr bwMode="auto">
        <a:xfrm>
          <a:off x="8343898" y="3324225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95250</xdr:colOff>
      <xdr:row>14</xdr:row>
      <xdr:rowOff>228600</xdr:rowOff>
    </xdr:from>
    <xdr:to>
      <xdr:col>4</xdr:col>
      <xdr:colOff>3752850</xdr:colOff>
      <xdr:row>16</xdr:row>
      <xdr:rowOff>228600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E57CC240-DA96-44A6-AD74-64CDE0F21BE5}"/>
            </a:ext>
          </a:extLst>
        </xdr:cNvPr>
        <xdr:cNvSpPr>
          <a:spLocks noChangeArrowheads="1"/>
        </xdr:cNvSpPr>
      </xdr:nvSpPr>
      <xdr:spPr bwMode="auto">
        <a:xfrm>
          <a:off x="2590800" y="3333750"/>
          <a:ext cx="3657600" cy="6858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国内出張費（国内学会での発表、技術調査、受託者定例会議、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国外出張費（国際学会での発表、標準化会議参加、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</xdr:txBody>
    </xdr:sp>
    <xdr:clientData fLocksWithSheet="0"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14</xdr:row>
      <xdr:rowOff>323850</xdr:rowOff>
    </xdr:from>
    <xdr:to>
      <xdr:col>4</xdr:col>
      <xdr:colOff>2724150</xdr:colOff>
      <xdr:row>16</xdr:row>
      <xdr:rowOff>285749</xdr:rowOff>
    </xdr:to>
    <xdr:sp macro="" textlink="" fLocksText="0">
      <xdr:nvSpPr>
        <xdr:cNvPr id="2" name="AutoShape 8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>
          <a:spLocks noChangeArrowheads="1"/>
        </xdr:cNvSpPr>
      </xdr:nvSpPr>
      <xdr:spPr bwMode="auto">
        <a:xfrm>
          <a:off x="3552825" y="3429000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3590923</xdr:colOff>
      <xdr:row>14</xdr:row>
      <xdr:rowOff>333375</xdr:rowOff>
    </xdr:from>
    <xdr:to>
      <xdr:col>6</xdr:col>
      <xdr:colOff>1028698</xdr:colOff>
      <xdr:row>16</xdr:row>
      <xdr:rowOff>38100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SpPr>
          <a:spLocks noChangeArrowheads="1"/>
        </xdr:cNvSpPr>
      </xdr:nvSpPr>
      <xdr:spPr bwMode="auto">
        <a:xfrm>
          <a:off x="6086473" y="3438525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1190624</xdr:colOff>
      <xdr:row>14</xdr:row>
      <xdr:rowOff>323850</xdr:rowOff>
    </xdr:from>
    <xdr:to>
      <xdr:col>8</xdr:col>
      <xdr:colOff>0</xdr:colOff>
      <xdr:row>16</xdr:row>
      <xdr:rowOff>28575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3400-000004000000}"/>
            </a:ext>
          </a:extLst>
        </xdr:cNvPr>
        <xdr:cNvSpPr>
          <a:spLocks noChangeArrowheads="1"/>
        </xdr:cNvSpPr>
      </xdr:nvSpPr>
      <xdr:spPr bwMode="auto">
        <a:xfrm>
          <a:off x="8201024" y="3429000"/>
          <a:ext cx="1752601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14</xdr:row>
      <xdr:rowOff>257175</xdr:rowOff>
    </xdr:from>
    <xdr:to>
      <xdr:col>4</xdr:col>
      <xdr:colOff>3771899</xdr:colOff>
      <xdr:row>16</xdr:row>
      <xdr:rowOff>304800</xdr:rowOff>
    </xdr:to>
    <xdr:sp macro="" textlink="" fLocksText="0">
      <xdr:nvSpPr>
        <xdr:cNvPr id="2" name="AutoShape 8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>
          <a:spLocks noChangeArrowheads="1"/>
        </xdr:cNvSpPr>
      </xdr:nvSpPr>
      <xdr:spPr bwMode="auto">
        <a:xfrm>
          <a:off x="3552825" y="3362325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28573</xdr:colOff>
      <xdr:row>14</xdr:row>
      <xdr:rowOff>257176</xdr:rowOff>
    </xdr:from>
    <xdr:to>
      <xdr:col>6</xdr:col>
      <xdr:colOff>1323973</xdr:colOff>
      <xdr:row>16</xdr:row>
      <xdr:rowOff>142876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SpPr>
          <a:spLocks noChangeArrowheads="1"/>
        </xdr:cNvSpPr>
      </xdr:nvSpPr>
      <xdr:spPr bwMode="auto">
        <a:xfrm>
          <a:off x="6381748" y="3362326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1333499</xdr:colOff>
      <xdr:row>14</xdr:row>
      <xdr:rowOff>257176</xdr:rowOff>
    </xdr:from>
    <xdr:to>
      <xdr:col>8</xdr:col>
      <xdr:colOff>257174</xdr:colOff>
      <xdr:row>16</xdr:row>
      <xdr:rowOff>142876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3500-000004000000}"/>
            </a:ext>
          </a:extLst>
        </xdr:cNvPr>
        <xdr:cNvSpPr>
          <a:spLocks noChangeArrowheads="1"/>
        </xdr:cNvSpPr>
      </xdr:nvSpPr>
      <xdr:spPr bwMode="auto">
        <a:xfrm>
          <a:off x="8343899" y="3362326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66672</xdr:colOff>
      <xdr:row>14</xdr:row>
      <xdr:rowOff>219075</xdr:rowOff>
    </xdr:from>
    <xdr:to>
      <xdr:col>6</xdr:col>
      <xdr:colOff>1362072</xdr:colOff>
      <xdr:row>15</xdr:row>
      <xdr:rowOff>266700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SpPr>
          <a:spLocks noChangeArrowheads="1"/>
        </xdr:cNvSpPr>
      </xdr:nvSpPr>
      <xdr:spPr bwMode="auto">
        <a:xfrm>
          <a:off x="6419847" y="3324225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1381122</xdr:colOff>
      <xdr:row>14</xdr:row>
      <xdr:rowOff>228600</xdr:rowOff>
    </xdr:from>
    <xdr:to>
      <xdr:col>8</xdr:col>
      <xdr:colOff>323848</xdr:colOff>
      <xdr:row>15</xdr:row>
      <xdr:rowOff>276225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3600-000004000000}"/>
            </a:ext>
          </a:extLst>
        </xdr:cNvPr>
        <xdr:cNvSpPr>
          <a:spLocks noChangeArrowheads="1"/>
        </xdr:cNvSpPr>
      </xdr:nvSpPr>
      <xdr:spPr bwMode="auto">
        <a:xfrm>
          <a:off x="8391522" y="3333750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190500</xdr:colOff>
      <xdr:row>14</xdr:row>
      <xdr:rowOff>228600</xdr:rowOff>
    </xdr:from>
    <xdr:to>
      <xdr:col>5</xdr:col>
      <xdr:colOff>9525</xdr:colOff>
      <xdr:row>17</xdr:row>
      <xdr:rowOff>9524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9B7716E7-6111-4A40-97AC-614AEE7BAC6D}"/>
            </a:ext>
          </a:extLst>
        </xdr:cNvPr>
        <xdr:cNvSpPr>
          <a:spLocks noChangeArrowheads="1"/>
        </xdr:cNvSpPr>
      </xdr:nvSpPr>
      <xdr:spPr bwMode="auto">
        <a:xfrm>
          <a:off x="2686050" y="3333750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人件費・謝金の区分、作業量（実施内容等で括れる粒度）を記入してください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3829047</xdr:colOff>
      <xdr:row>14</xdr:row>
      <xdr:rowOff>228600</xdr:rowOff>
    </xdr:from>
    <xdr:to>
      <xdr:col>6</xdr:col>
      <xdr:colOff>1266822</xdr:colOff>
      <xdr:row>16</xdr:row>
      <xdr:rowOff>25214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SpPr>
          <a:spLocks noChangeArrowheads="1"/>
        </xdr:cNvSpPr>
      </xdr:nvSpPr>
      <xdr:spPr bwMode="auto">
        <a:xfrm>
          <a:off x="6324597" y="3333750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1333498</xdr:colOff>
      <xdr:row>14</xdr:row>
      <xdr:rowOff>228600</xdr:rowOff>
    </xdr:from>
    <xdr:to>
      <xdr:col>8</xdr:col>
      <xdr:colOff>190499</xdr:colOff>
      <xdr:row>16</xdr:row>
      <xdr:rowOff>25214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3700-000004000000}"/>
            </a:ext>
          </a:extLst>
        </xdr:cNvPr>
        <xdr:cNvSpPr>
          <a:spLocks noChangeArrowheads="1"/>
        </xdr:cNvSpPr>
      </xdr:nvSpPr>
      <xdr:spPr bwMode="auto">
        <a:xfrm>
          <a:off x="8343898" y="3333750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95250</xdr:colOff>
      <xdr:row>14</xdr:row>
      <xdr:rowOff>228600</xdr:rowOff>
    </xdr:from>
    <xdr:to>
      <xdr:col>4</xdr:col>
      <xdr:colOff>3752850</xdr:colOff>
      <xdr:row>16</xdr:row>
      <xdr:rowOff>228600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91DA1419-A60B-49B0-9F72-A016FA0D8872}"/>
            </a:ext>
          </a:extLst>
        </xdr:cNvPr>
        <xdr:cNvSpPr>
          <a:spLocks noChangeArrowheads="1"/>
        </xdr:cNvSpPr>
      </xdr:nvSpPr>
      <xdr:spPr bwMode="auto">
        <a:xfrm>
          <a:off x="2590800" y="3333750"/>
          <a:ext cx="3657600" cy="6858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国内出張費（国内学会での発表、技術調査、受託者定例会議、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国外出張費（国際学会での発表、標準化会議参加、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</xdr:txBody>
    </xdr:sp>
    <xdr:clientData fLocksWithSheet="0"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1000125</xdr:colOff>
      <xdr:row>14</xdr:row>
      <xdr:rowOff>323850</xdr:rowOff>
    </xdr:from>
    <xdr:to>
      <xdr:col>4</xdr:col>
      <xdr:colOff>2667000</xdr:colOff>
      <xdr:row>16</xdr:row>
      <xdr:rowOff>285749</xdr:rowOff>
    </xdr:to>
    <xdr:sp macro="" textlink="" fLocksText="0">
      <xdr:nvSpPr>
        <xdr:cNvPr id="2" name="AutoShape 8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>
          <a:spLocks noChangeArrowheads="1"/>
        </xdr:cNvSpPr>
      </xdr:nvSpPr>
      <xdr:spPr bwMode="auto">
        <a:xfrm>
          <a:off x="3495675" y="3429000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3552823</xdr:colOff>
      <xdr:row>14</xdr:row>
      <xdr:rowOff>314325</xdr:rowOff>
    </xdr:from>
    <xdr:to>
      <xdr:col>6</xdr:col>
      <xdr:colOff>990598</xdr:colOff>
      <xdr:row>16</xdr:row>
      <xdr:rowOff>19050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SpPr>
          <a:spLocks noChangeArrowheads="1"/>
        </xdr:cNvSpPr>
      </xdr:nvSpPr>
      <xdr:spPr bwMode="auto">
        <a:xfrm>
          <a:off x="6048373" y="3419475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1142999</xdr:colOff>
      <xdr:row>14</xdr:row>
      <xdr:rowOff>333375</xdr:rowOff>
    </xdr:from>
    <xdr:to>
      <xdr:col>7</xdr:col>
      <xdr:colOff>762000</xdr:colOff>
      <xdr:row>16</xdr:row>
      <xdr:rowOff>38100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SpPr>
          <a:spLocks noChangeArrowheads="1"/>
        </xdr:cNvSpPr>
      </xdr:nvSpPr>
      <xdr:spPr bwMode="auto">
        <a:xfrm>
          <a:off x="8153399" y="3438525"/>
          <a:ext cx="1752601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1038225</xdr:colOff>
      <xdr:row>14</xdr:row>
      <xdr:rowOff>228600</xdr:rowOff>
    </xdr:from>
    <xdr:to>
      <xdr:col>4</xdr:col>
      <xdr:colOff>3752849</xdr:colOff>
      <xdr:row>16</xdr:row>
      <xdr:rowOff>276225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SpPr>
          <a:spLocks noChangeArrowheads="1"/>
        </xdr:cNvSpPr>
      </xdr:nvSpPr>
      <xdr:spPr bwMode="auto">
        <a:xfrm>
          <a:off x="3533775" y="3333750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9523</xdr:colOff>
      <xdr:row>14</xdr:row>
      <xdr:rowOff>228601</xdr:rowOff>
    </xdr:from>
    <xdr:to>
      <xdr:col>6</xdr:col>
      <xdr:colOff>1304923</xdr:colOff>
      <xdr:row>16</xdr:row>
      <xdr:rowOff>114301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3900-000004000000}"/>
            </a:ext>
          </a:extLst>
        </xdr:cNvPr>
        <xdr:cNvSpPr>
          <a:spLocks noChangeArrowheads="1"/>
        </xdr:cNvSpPr>
      </xdr:nvSpPr>
      <xdr:spPr bwMode="auto">
        <a:xfrm>
          <a:off x="6362698" y="3333751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1352549</xdr:colOff>
      <xdr:row>14</xdr:row>
      <xdr:rowOff>228601</xdr:rowOff>
    </xdr:from>
    <xdr:to>
      <xdr:col>8</xdr:col>
      <xdr:colOff>276224</xdr:colOff>
      <xdr:row>16</xdr:row>
      <xdr:rowOff>114301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3900-000005000000}"/>
            </a:ext>
          </a:extLst>
        </xdr:cNvPr>
        <xdr:cNvSpPr>
          <a:spLocks noChangeArrowheads="1"/>
        </xdr:cNvSpPr>
      </xdr:nvSpPr>
      <xdr:spPr bwMode="auto">
        <a:xfrm>
          <a:off x="8362949" y="3333751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76197</xdr:colOff>
      <xdr:row>14</xdr:row>
      <xdr:rowOff>238125</xdr:rowOff>
    </xdr:from>
    <xdr:to>
      <xdr:col>6</xdr:col>
      <xdr:colOff>1371597</xdr:colOff>
      <xdr:row>15</xdr:row>
      <xdr:rowOff>285750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SpPr>
          <a:spLocks noChangeArrowheads="1"/>
        </xdr:cNvSpPr>
      </xdr:nvSpPr>
      <xdr:spPr bwMode="auto">
        <a:xfrm>
          <a:off x="6429372" y="3343275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1400172</xdr:colOff>
      <xdr:row>14</xdr:row>
      <xdr:rowOff>238125</xdr:rowOff>
    </xdr:from>
    <xdr:to>
      <xdr:col>8</xdr:col>
      <xdr:colOff>342898</xdr:colOff>
      <xdr:row>15</xdr:row>
      <xdr:rowOff>285750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3A00-000004000000}"/>
            </a:ext>
          </a:extLst>
        </xdr:cNvPr>
        <xdr:cNvSpPr>
          <a:spLocks noChangeArrowheads="1"/>
        </xdr:cNvSpPr>
      </xdr:nvSpPr>
      <xdr:spPr bwMode="auto">
        <a:xfrm>
          <a:off x="8410572" y="3343275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200025</xdr:colOff>
      <xdr:row>14</xdr:row>
      <xdr:rowOff>238125</xdr:rowOff>
    </xdr:from>
    <xdr:to>
      <xdr:col>5</xdr:col>
      <xdr:colOff>19050</xdr:colOff>
      <xdr:row>17</xdr:row>
      <xdr:rowOff>19049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42DF55BA-81D0-4F2A-B936-6027376590BA}"/>
            </a:ext>
          </a:extLst>
        </xdr:cNvPr>
        <xdr:cNvSpPr>
          <a:spLocks noChangeArrowheads="1"/>
        </xdr:cNvSpPr>
      </xdr:nvSpPr>
      <xdr:spPr bwMode="auto">
        <a:xfrm>
          <a:off x="2695575" y="3343275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人件費・謝金の区分、作業量（実施内容等で括れる粒度）を記入してください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12</xdr:row>
      <xdr:rowOff>1</xdr:rowOff>
    </xdr:from>
    <xdr:to>
      <xdr:col>11</xdr:col>
      <xdr:colOff>457200</xdr:colOff>
      <xdr:row>15</xdr:row>
      <xdr:rowOff>123825</xdr:rowOff>
    </xdr:to>
    <xdr:sp macro="" textlink="" fLocksText="0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0144125" y="2228851"/>
          <a:ext cx="3067050" cy="866774"/>
        </a:xfrm>
        <a:prstGeom prst="wedgeRoundRectCallout">
          <a:avLst>
            <a:gd name="adj1" fmla="val -42140"/>
            <a:gd name="adj2" fmla="val 95619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3733797</xdr:colOff>
      <xdr:row>14</xdr:row>
      <xdr:rowOff>238125</xdr:rowOff>
    </xdr:from>
    <xdr:to>
      <xdr:col>6</xdr:col>
      <xdr:colOff>1171572</xdr:colOff>
      <xdr:row>16</xdr:row>
      <xdr:rowOff>34739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6105522" y="3209925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1247773</xdr:colOff>
      <xdr:row>14</xdr:row>
      <xdr:rowOff>228600</xdr:rowOff>
    </xdr:from>
    <xdr:to>
      <xdr:col>8</xdr:col>
      <xdr:colOff>104774</xdr:colOff>
      <xdr:row>16</xdr:row>
      <xdr:rowOff>25214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8258173" y="3200400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10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10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0</xdr:colOff>
      <xdr:row>14</xdr:row>
      <xdr:rowOff>238125</xdr:rowOff>
    </xdr:from>
    <xdr:to>
      <xdr:col>4</xdr:col>
      <xdr:colOff>3657600</xdr:colOff>
      <xdr:row>16</xdr:row>
      <xdr:rowOff>238125</xdr:rowOff>
    </xdr:to>
    <xdr:sp macro="" textlink="" fLocksText="0">
      <xdr:nvSpPr>
        <xdr:cNvPr id="8" name="AutoShape 8">
          <a:extLst>
            <a:ext uri="{FF2B5EF4-FFF2-40B4-BE49-F238E27FC236}">
              <a16:creationId xmlns:a16="http://schemas.microsoft.com/office/drawing/2014/main" id="{DD0F4201-6177-4C97-A1D2-B02795DCA371}"/>
            </a:ext>
          </a:extLst>
        </xdr:cNvPr>
        <xdr:cNvSpPr>
          <a:spLocks noChangeArrowheads="1"/>
        </xdr:cNvSpPr>
      </xdr:nvSpPr>
      <xdr:spPr bwMode="auto">
        <a:xfrm>
          <a:off x="2371725" y="3209925"/>
          <a:ext cx="3657600" cy="6858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国内出張費（国内学会での発表、技術調査、受託者定例会議、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国外出張費（国際学会での発表、標準化会議参加、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</xdr:txBody>
    </xdr:sp>
    <xdr:clientData fLocksWithSheet="0"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3819522</xdr:colOff>
      <xdr:row>14</xdr:row>
      <xdr:rowOff>209550</xdr:rowOff>
    </xdr:from>
    <xdr:to>
      <xdr:col>6</xdr:col>
      <xdr:colOff>1257297</xdr:colOff>
      <xdr:row>16</xdr:row>
      <xdr:rowOff>6164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SpPr>
          <a:spLocks noChangeArrowheads="1"/>
        </xdr:cNvSpPr>
      </xdr:nvSpPr>
      <xdr:spPr bwMode="auto">
        <a:xfrm>
          <a:off x="6315072" y="3314700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1314448</xdr:colOff>
      <xdr:row>14</xdr:row>
      <xdr:rowOff>209550</xdr:rowOff>
    </xdr:from>
    <xdr:to>
      <xdr:col>8</xdr:col>
      <xdr:colOff>171449</xdr:colOff>
      <xdr:row>16</xdr:row>
      <xdr:rowOff>6164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3B00-000004000000}"/>
            </a:ext>
          </a:extLst>
        </xdr:cNvPr>
        <xdr:cNvSpPr>
          <a:spLocks noChangeArrowheads="1"/>
        </xdr:cNvSpPr>
      </xdr:nvSpPr>
      <xdr:spPr bwMode="auto">
        <a:xfrm>
          <a:off x="8324848" y="3314700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10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95250</xdr:colOff>
      <xdr:row>14</xdr:row>
      <xdr:rowOff>209550</xdr:rowOff>
    </xdr:from>
    <xdr:to>
      <xdr:col>4</xdr:col>
      <xdr:colOff>3752850</xdr:colOff>
      <xdr:row>16</xdr:row>
      <xdr:rowOff>209550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72FC5A98-C6F9-45AD-9F51-F776A2FF3F63}"/>
            </a:ext>
          </a:extLst>
        </xdr:cNvPr>
        <xdr:cNvSpPr>
          <a:spLocks noChangeArrowheads="1"/>
        </xdr:cNvSpPr>
      </xdr:nvSpPr>
      <xdr:spPr bwMode="auto">
        <a:xfrm>
          <a:off x="2590800" y="3314700"/>
          <a:ext cx="3657600" cy="6858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国内出張費（国内学会での発表、技術調査、受託者定例会議、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国外出張費（国際学会での発表、標準化会議参加、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</xdr:txBody>
    </xdr:sp>
    <xdr:clientData fLocksWithSheet="0"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14</xdr:row>
      <xdr:rowOff>333375</xdr:rowOff>
    </xdr:from>
    <xdr:to>
      <xdr:col>4</xdr:col>
      <xdr:colOff>2733675</xdr:colOff>
      <xdr:row>16</xdr:row>
      <xdr:rowOff>295274</xdr:rowOff>
    </xdr:to>
    <xdr:sp macro="" textlink="" fLocksText="0">
      <xdr:nvSpPr>
        <xdr:cNvPr id="2" name="AutoShape 8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SpPr>
          <a:spLocks noChangeArrowheads="1"/>
        </xdr:cNvSpPr>
      </xdr:nvSpPr>
      <xdr:spPr bwMode="auto">
        <a:xfrm>
          <a:off x="3562350" y="3438525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3657598</xdr:colOff>
      <xdr:row>15</xdr:row>
      <xdr:rowOff>9525</xdr:rowOff>
    </xdr:from>
    <xdr:to>
      <xdr:col>6</xdr:col>
      <xdr:colOff>1095373</xdr:colOff>
      <xdr:row>16</xdr:row>
      <xdr:rowOff>57150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3C00-000003000000}"/>
            </a:ext>
          </a:extLst>
        </xdr:cNvPr>
        <xdr:cNvSpPr>
          <a:spLocks noChangeArrowheads="1"/>
        </xdr:cNvSpPr>
      </xdr:nvSpPr>
      <xdr:spPr bwMode="auto">
        <a:xfrm>
          <a:off x="6153148" y="3457575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1200149</xdr:colOff>
      <xdr:row>15</xdr:row>
      <xdr:rowOff>0</xdr:rowOff>
    </xdr:from>
    <xdr:to>
      <xdr:col>8</xdr:col>
      <xdr:colOff>9525</xdr:colOff>
      <xdr:row>16</xdr:row>
      <xdr:rowOff>47625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3C00-000004000000}"/>
            </a:ext>
          </a:extLst>
        </xdr:cNvPr>
        <xdr:cNvSpPr>
          <a:spLocks noChangeArrowheads="1"/>
        </xdr:cNvSpPr>
      </xdr:nvSpPr>
      <xdr:spPr bwMode="auto">
        <a:xfrm>
          <a:off x="8210549" y="3448050"/>
          <a:ext cx="1752601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1019175</xdr:colOff>
      <xdr:row>14</xdr:row>
      <xdr:rowOff>219075</xdr:rowOff>
    </xdr:from>
    <xdr:to>
      <xdr:col>4</xdr:col>
      <xdr:colOff>3733799</xdr:colOff>
      <xdr:row>16</xdr:row>
      <xdr:rowOff>266700</xdr:rowOff>
    </xdr:to>
    <xdr:sp macro="" textlink="" fLocksText="0">
      <xdr:nvSpPr>
        <xdr:cNvPr id="2" name="AutoShape 8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SpPr>
          <a:spLocks noChangeArrowheads="1"/>
        </xdr:cNvSpPr>
      </xdr:nvSpPr>
      <xdr:spPr bwMode="auto">
        <a:xfrm>
          <a:off x="3514725" y="3324225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3848098</xdr:colOff>
      <xdr:row>14</xdr:row>
      <xdr:rowOff>219076</xdr:rowOff>
    </xdr:from>
    <xdr:to>
      <xdr:col>6</xdr:col>
      <xdr:colOff>1285873</xdr:colOff>
      <xdr:row>16</xdr:row>
      <xdr:rowOff>104776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SpPr>
          <a:spLocks noChangeArrowheads="1"/>
        </xdr:cNvSpPr>
      </xdr:nvSpPr>
      <xdr:spPr bwMode="auto">
        <a:xfrm>
          <a:off x="6343648" y="3324226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1314449</xdr:colOff>
      <xdr:row>14</xdr:row>
      <xdr:rowOff>219076</xdr:rowOff>
    </xdr:from>
    <xdr:to>
      <xdr:col>8</xdr:col>
      <xdr:colOff>238124</xdr:colOff>
      <xdr:row>16</xdr:row>
      <xdr:rowOff>104776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3D00-000004000000}"/>
            </a:ext>
          </a:extLst>
        </xdr:cNvPr>
        <xdr:cNvSpPr>
          <a:spLocks noChangeArrowheads="1"/>
        </xdr:cNvSpPr>
      </xdr:nvSpPr>
      <xdr:spPr bwMode="auto">
        <a:xfrm>
          <a:off x="8324849" y="3324226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38097</xdr:colOff>
      <xdr:row>14</xdr:row>
      <xdr:rowOff>247650</xdr:rowOff>
    </xdr:from>
    <xdr:to>
      <xdr:col>6</xdr:col>
      <xdr:colOff>1333497</xdr:colOff>
      <xdr:row>15</xdr:row>
      <xdr:rowOff>295275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SpPr>
          <a:spLocks noChangeArrowheads="1"/>
        </xdr:cNvSpPr>
      </xdr:nvSpPr>
      <xdr:spPr bwMode="auto">
        <a:xfrm>
          <a:off x="6391272" y="3352800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1352547</xdr:colOff>
      <xdr:row>14</xdr:row>
      <xdr:rowOff>238125</xdr:rowOff>
    </xdr:from>
    <xdr:to>
      <xdr:col>8</xdr:col>
      <xdr:colOff>295273</xdr:colOff>
      <xdr:row>15</xdr:row>
      <xdr:rowOff>285750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3E00-000004000000}"/>
            </a:ext>
          </a:extLst>
        </xdr:cNvPr>
        <xdr:cNvSpPr>
          <a:spLocks noChangeArrowheads="1"/>
        </xdr:cNvSpPr>
      </xdr:nvSpPr>
      <xdr:spPr bwMode="auto">
        <a:xfrm>
          <a:off x="8362947" y="3343275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152400</xdr:colOff>
      <xdr:row>14</xdr:row>
      <xdr:rowOff>257175</xdr:rowOff>
    </xdr:from>
    <xdr:to>
      <xdr:col>4</xdr:col>
      <xdr:colOff>3829050</xdr:colOff>
      <xdr:row>17</xdr:row>
      <xdr:rowOff>38099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CE46EFDE-E535-4623-98C6-C64F9E662389}"/>
            </a:ext>
          </a:extLst>
        </xdr:cNvPr>
        <xdr:cNvSpPr>
          <a:spLocks noChangeArrowheads="1"/>
        </xdr:cNvSpPr>
      </xdr:nvSpPr>
      <xdr:spPr bwMode="auto">
        <a:xfrm>
          <a:off x="2647950" y="3362325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人件費・謝金の区分、作業量（実施内容等で括れる粒度）を記入してください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3848097</xdr:colOff>
      <xdr:row>14</xdr:row>
      <xdr:rowOff>180975</xdr:rowOff>
    </xdr:from>
    <xdr:to>
      <xdr:col>6</xdr:col>
      <xdr:colOff>1285872</xdr:colOff>
      <xdr:row>15</xdr:row>
      <xdr:rowOff>320489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3F00-000003000000}"/>
            </a:ext>
          </a:extLst>
        </xdr:cNvPr>
        <xdr:cNvSpPr>
          <a:spLocks noChangeArrowheads="1"/>
        </xdr:cNvSpPr>
      </xdr:nvSpPr>
      <xdr:spPr bwMode="auto">
        <a:xfrm>
          <a:off x="6343647" y="3286125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1352548</xdr:colOff>
      <xdr:row>14</xdr:row>
      <xdr:rowOff>180975</xdr:rowOff>
    </xdr:from>
    <xdr:to>
      <xdr:col>8</xdr:col>
      <xdr:colOff>209549</xdr:colOff>
      <xdr:row>15</xdr:row>
      <xdr:rowOff>320489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3F00-000004000000}"/>
            </a:ext>
          </a:extLst>
        </xdr:cNvPr>
        <xdr:cNvSpPr>
          <a:spLocks noChangeArrowheads="1"/>
        </xdr:cNvSpPr>
      </xdr:nvSpPr>
      <xdr:spPr bwMode="auto">
        <a:xfrm>
          <a:off x="8362948" y="3286125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114300</xdr:colOff>
      <xdr:row>14</xdr:row>
      <xdr:rowOff>180975</xdr:rowOff>
    </xdr:from>
    <xdr:to>
      <xdr:col>4</xdr:col>
      <xdr:colOff>3771900</xdr:colOff>
      <xdr:row>16</xdr:row>
      <xdr:rowOff>180975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CB940267-4FB3-4150-BCB4-773056D7EE02}"/>
            </a:ext>
          </a:extLst>
        </xdr:cNvPr>
        <xdr:cNvSpPr>
          <a:spLocks noChangeArrowheads="1"/>
        </xdr:cNvSpPr>
      </xdr:nvSpPr>
      <xdr:spPr bwMode="auto">
        <a:xfrm>
          <a:off x="2609850" y="3286125"/>
          <a:ext cx="3657600" cy="6858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国内出張費（国内学会での発表、技術調査、受託者定例会議、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国外出張費（国際学会での発表、標準化会議参加、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</xdr:txBody>
    </xdr:sp>
    <xdr:clientData fLocksWithSheet="0"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14</xdr:row>
      <xdr:rowOff>323850</xdr:rowOff>
    </xdr:from>
    <xdr:to>
      <xdr:col>4</xdr:col>
      <xdr:colOff>2647950</xdr:colOff>
      <xdr:row>16</xdr:row>
      <xdr:rowOff>285749</xdr:rowOff>
    </xdr:to>
    <xdr:sp macro="" textlink="" fLocksText="0">
      <xdr:nvSpPr>
        <xdr:cNvPr id="2" name="AutoShape 8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SpPr>
          <a:spLocks noChangeArrowheads="1"/>
        </xdr:cNvSpPr>
      </xdr:nvSpPr>
      <xdr:spPr bwMode="auto">
        <a:xfrm>
          <a:off x="3476625" y="3429000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3543298</xdr:colOff>
      <xdr:row>14</xdr:row>
      <xdr:rowOff>323850</xdr:rowOff>
    </xdr:from>
    <xdr:to>
      <xdr:col>6</xdr:col>
      <xdr:colOff>981073</xdr:colOff>
      <xdr:row>16</xdr:row>
      <xdr:rowOff>28575</xdr:rowOff>
    </xdr:to>
    <xdr:sp macro="" textlink="" fLocksText="0">
      <xdr:nvSpPr>
        <xdr:cNvPr id="3" name="AutoShape 8">
          <a:extLst>
            <a:ext uri="{FF2B5EF4-FFF2-40B4-BE49-F238E27FC236}">
              <a16:creationId xmlns:a16="http://schemas.microsoft.com/office/drawing/2014/main" id="{00000000-0008-0000-4000-000003000000}"/>
            </a:ext>
          </a:extLst>
        </xdr:cNvPr>
        <xdr:cNvSpPr>
          <a:spLocks noChangeArrowheads="1"/>
        </xdr:cNvSpPr>
      </xdr:nvSpPr>
      <xdr:spPr bwMode="auto">
        <a:xfrm>
          <a:off x="6038848" y="3429000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1104899</xdr:colOff>
      <xdr:row>14</xdr:row>
      <xdr:rowOff>333375</xdr:rowOff>
    </xdr:from>
    <xdr:to>
      <xdr:col>7</xdr:col>
      <xdr:colOff>723900</xdr:colOff>
      <xdr:row>16</xdr:row>
      <xdr:rowOff>38100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4000-000004000000}"/>
            </a:ext>
          </a:extLst>
        </xdr:cNvPr>
        <xdr:cNvSpPr>
          <a:spLocks noChangeArrowheads="1"/>
        </xdr:cNvSpPr>
      </xdr:nvSpPr>
      <xdr:spPr bwMode="auto">
        <a:xfrm>
          <a:off x="8115299" y="3438525"/>
          <a:ext cx="1752601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10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14</xdr:row>
      <xdr:rowOff>9525</xdr:rowOff>
    </xdr:from>
    <xdr:to>
      <xdr:col>11</xdr:col>
      <xdr:colOff>171450</xdr:colOff>
      <xdr:row>15</xdr:row>
      <xdr:rowOff>323850</xdr:rowOff>
    </xdr:to>
    <xdr:sp macro="" textlink="" fLocksText="0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020300" y="2981325"/>
          <a:ext cx="2905125" cy="657225"/>
        </a:xfrm>
        <a:prstGeom prst="wedgeRoundRectCallout">
          <a:avLst>
            <a:gd name="adj1" fmla="val -36201"/>
            <a:gd name="adj2" fmla="val 10238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1104900</xdr:colOff>
      <xdr:row>15</xdr:row>
      <xdr:rowOff>9525</xdr:rowOff>
    </xdr:from>
    <xdr:to>
      <xdr:col>4</xdr:col>
      <xdr:colOff>2771775</xdr:colOff>
      <xdr:row>16</xdr:row>
      <xdr:rowOff>314324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3600450" y="3324225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3562348</xdr:colOff>
      <xdr:row>15</xdr:row>
      <xdr:rowOff>9525</xdr:rowOff>
    </xdr:from>
    <xdr:to>
      <xdr:col>6</xdr:col>
      <xdr:colOff>1000123</xdr:colOff>
      <xdr:row>16</xdr:row>
      <xdr:rowOff>57150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6057898" y="3324225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1085849</xdr:colOff>
      <xdr:row>14</xdr:row>
      <xdr:rowOff>314325</xdr:rowOff>
    </xdr:from>
    <xdr:to>
      <xdr:col>7</xdr:col>
      <xdr:colOff>704850</xdr:colOff>
      <xdr:row>16</xdr:row>
      <xdr:rowOff>19050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8096249" y="3286125"/>
          <a:ext cx="1752601" cy="390525"/>
        </a:xfrm>
        <a:prstGeom prst="wedgeRectCallout">
          <a:avLst>
            <a:gd name="adj1" fmla="val -70604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95251</xdr:colOff>
      <xdr:row>13</xdr:row>
      <xdr:rowOff>133350</xdr:rowOff>
    </xdr:from>
    <xdr:to>
      <xdr:col>11</xdr:col>
      <xdr:colOff>209551</xdr:colOff>
      <xdr:row>15</xdr:row>
      <xdr:rowOff>171450</xdr:rowOff>
    </xdr:to>
    <xdr:sp macro="" textlink="" fLocksText="0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0048876" y="2609850"/>
          <a:ext cx="2914650" cy="533400"/>
        </a:xfrm>
        <a:prstGeom prst="wedgeRoundRectCallout">
          <a:avLst>
            <a:gd name="adj1" fmla="val -35824"/>
            <a:gd name="adj2" fmla="val 10947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504825</xdr:colOff>
      <xdr:row>14</xdr:row>
      <xdr:rowOff>238125</xdr:rowOff>
    </xdr:from>
    <xdr:to>
      <xdr:col>4</xdr:col>
      <xdr:colOff>3219449</xdr:colOff>
      <xdr:row>16</xdr:row>
      <xdr:rowOff>285750</xdr:rowOff>
    </xdr:to>
    <xdr:sp macro="" textlink="" fLocksText="0">
      <xdr:nvSpPr>
        <xdr:cNvPr id="5" name="AutoShape 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3000375" y="3209925"/>
          <a:ext cx="2714624" cy="733425"/>
        </a:xfrm>
        <a:prstGeom prst="wedgeRectCallout">
          <a:avLst>
            <a:gd name="adj1" fmla="val -6117"/>
            <a:gd name="adj2" fmla="val 96183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3400423</xdr:colOff>
      <xdr:row>14</xdr:row>
      <xdr:rowOff>238126</xdr:rowOff>
    </xdr:from>
    <xdr:to>
      <xdr:col>6</xdr:col>
      <xdr:colOff>838198</xdr:colOff>
      <xdr:row>16</xdr:row>
      <xdr:rowOff>123826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5895973" y="3209926"/>
          <a:ext cx="1952625" cy="571500"/>
        </a:xfrm>
        <a:prstGeom prst="wedgeRectCallout">
          <a:avLst>
            <a:gd name="adj1" fmla="val -11893"/>
            <a:gd name="adj2" fmla="val 14061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904874</xdr:colOff>
      <xdr:row>14</xdr:row>
      <xdr:rowOff>209551</xdr:rowOff>
    </xdr:from>
    <xdr:to>
      <xdr:col>7</xdr:col>
      <xdr:colOff>638174</xdr:colOff>
      <xdr:row>16</xdr:row>
      <xdr:rowOff>95251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7915274" y="3181351"/>
          <a:ext cx="1866900" cy="571500"/>
        </a:xfrm>
        <a:prstGeom prst="wedgeRectCallout">
          <a:avLst>
            <a:gd name="adj1" fmla="val -40524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219076</xdr:colOff>
      <xdr:row>13</xdr:row>
      <xdr:rowOff>476250</xdr:rowOff>
    </xdr:from>
    <xdr:to>
      <xdr:col>11</xdr:col>
      <xdr:colOff>85726</xdr:colOff>
      <xdr:row>15</xdr:row>
      <xdr:rowOff>142875</xdr:rowOff>
    </xdr:to>
    <xdr:sp macro="" textlink="" fLocksText="0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0172701" y="2952750"/>
          <a:ext cx="2667000" cy="504825"/>
        </a:xfrm>
        <a:prstGeom prst="wedgeRoundRectCallout">
          <a:avLst>
            <a:gd name="adj1" fmla="val -36049"/>
            <a:gd name="adj2" fmla="val 157142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>
    <xdr:from>
      <xdr:col>9</xdr:col>
      <xdr:colOff>0</xdr:colOff>
      <xdr:row>36</xdr:row>
      <xdr:rowOff>19050</xdr:rowOff>
    </xdr:from>
    <xdr:to>
      <xdr:col>12</xdr:col>
      <xdr:colOff>66675</xdr:colOff>
      <xdr:row>39</xdr:row>
      <xdr:rowOff>114300</xdr:rowOff>
    </xdr:to>
    <xdr:sp macro="" textlink="" fLocksText="0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0763250" y="8724900"/>
          <a:ext cx="2867025" cy="838200"/>
        </a:xfrm>
        <a:prstGeom prst="wedgeRoundRectCallout">
          <a:avLst>
            <a:gd name="adj1" fmla="val -53552"/>
            <a:gd name="adj2" fmla="val 129656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委員会の委員等への謝金、手当等の報酬については受託者の規程により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の欄に記記入てください</a:t>
          </a:r>
        </a:p>
      </xdr:txBody>
    </xdr:sp>
    <xdr:clientData fLocksWithSheet="0" fPrintsWithSheet="0"/>
  </xdr:twoCellAnchor>
  <xdr:twoCellAnchor editAs="oneCell">
    <xdr:from>
      <xdr:col>4</xdr:col>
      <xdr:colOff>3771897</xdr:colOff>
      <xdr:row>14</xdr:row>
      <xdr:rowOff>238125</xdr:rowOff>
    </xdr:from>
    <xdr:to>
      <xdr:col>6</xdr:col>
      <xdr:colOff>1209672</xdr:colOff>
      <xdr:row>15</xdr:row>
      <xdr:rowOff>285750</xdr:rowOff>
    </xdr:to>
    <xdr:sp macro="" textlink="" fLocksText="0">
      <xdr:nvSpPr>
        <xdr:cNvPr id="8" name="AutoShape 8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6267447" y="3209925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1228722</xdr:colOff>
      <xdr:row>14</xdr:row>
      <xdr:rowOff>228600</xdr:rowOff>
    </xdr:from>
    <xdr:to>
      <xdr:col>8</xdr:col>
      <xdr:colOff>171448</xdr:colOff>
      <xdr:row>15</xdr:row>
      <xdr:rowOff>276225</xdr:rowOff>
    </xdr:to>
    <xdr:sp macro="" textlink="" fLocksText="0">
      <xdr:nvSpPr>
        <xdr:cNvPr id="9" name="AutoShap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8239122" y="3200400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38100</xdr:colOff>
      <xdr:row>14</xdr:row>
      <xdr:rowOff>257175</xdr:rowOff>
    </xdr:from>
    <xdr:to>
      <xdr:col>4</xdr:col>
      <xdr:colOff>3714750</xdr:colOff>
      <xdr:row>17</xdr:row>
      <xdr:rowOff>38099</xdr:rowOff>
    </xdr:to>
    <xdr:sp macro="" textlink="" fLocksText="0">
      <xdr:nvSpPr>
        <xdr:cNvPr id="10" name="AutoShape 8">
          <a:extLst>
            <a:ext uri="{FF2B5EF4-FFF2-40B4-BE49-F238E27FC236}">
              <a16:creationId xmlns:a16="http://schemas.microsoft.com/office/drawing/2014/main" id="{5447D63A-7120-4172-9DBF-DCE1E47FEDF5}"/>
            </a:ext>
          </a:extLst>
        </xdr:cNvPr>
        <xdr:cNvSpPr>
          <a:spLocks noChangeArrowheads="1"/>
        </xdr:cNvSpPr>
      </xdr:nvSpPr>
      <xdr:spPr bwMode="auto">
        <a:xfrm>
          <a:off x="2409825" y="3228975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人件費・謝金の区分、作業量（実施内容等で括れる粒度）を記入してください</a:t>
          </a: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13</xdr:row>
      <xdr:rowOff>9524</xdr:rowOff>
    </xdr:from>
    <xdr:to>
      <xdr:col>11</xdr:col>
      <xdr:colOff>666750</xdr:colOff>
      <xdr:row>15</xdr:row>
      <xdr:rowOff>152399</xdr:rowOff>
    </xdr:to>
    <xdr:sp macro="" textlink="" fLocksText="0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0287000" y="2486024"/>
          <a:ext cx="3133725" cy="981075"/>
        </a:xfrm>
        <a:prstGeom prst="wedgeRoundRectCallout">
          <a:avLst>
            <a:gd name="adj1" fmla="val -41836"/>
            <a:gd name="adj2" fmla="val 102735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海外旅費は不・非課税取引金額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欄に記載してください。海外出張における支度料、国内交通費、国内空港使用料および国内旅費は金額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税込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欄に記入してください</a:t>
          </a:r>
        </a:p>
      </xdr:txBody>
    </xdr:sp>
    <xdr:clientData fLocksWithSheet="0" fPrintsWithSheet="0"/>
  </xdr:twoCellAnchor>
  <xdr:twoCellAnchor editAs="oneCell">
    <xdr:from>
      <xdr:col>4</xdr:col>
      <xdr:colOff>3819522</xdr:colOff>
      <xdr:row>14</xdr:row>
      <xdr:rowOff>219075</xdr:rowOff>
    </xdr:from>
    <xdr:to>
      <xdr:col>6</xdr:col>
      <xdr:colOff>1257297</xdr:colOff>
      <xdr:row>16</xdr:row>
      <xdr:rowOff>15689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6191247" y="3190875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1343023</xdr:colOff>
      <xdr:row>14</xdr:row>
      <xdr:rowOff>209550</xdr:rowOff>
    </xdr:from>
    <xdr:to>
      <xdr:col>8</xdr:col>
      <xdr:colOff>200024</xdr:colOff>
      <xdr:row>16</xdr:row>
      <xdr:rowOff>6164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/>
        </xdr:cNvSpPr>
      </xdr:nvSpPr>
      <xdr:spPr bwMode="auto">
        <a:xfrm>
          <a:off x="8353423" y="3181350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76200</xdr:colOff>
      <xdr:row>14</xdr:row>
      <xdr:rowOff>219075</xdr:rowOff>
    </xdr:from>
    <xdr:to>
      <xdr:col>4</xdr:col>
      <xdr:colOff>3733800</xdr:colOff>
      <xdr:row>16</xdr:row>
      <xdr:rowOff>219075</xdr:rowOff>
    </xdr:to>
    <xdr:sp macro="" textlink="" fLocksText="0">
      <xdr:nvSpPr>
        <xdr:cNvPr id="8" name="AutoShape 8">
          <a:extLst>
            <a:ext uri="{FF2B5EF4-FFF2-40B4-BE49-F238E27FC236}">
              <a16:creationId xmlns:a16="http://schemas.microsoft.com/office/drawing/2014/main" id="{69F1246C-4AC1-45BA-ABE9-AF5F65DA8C91}"/>
            </a:ext>
          </a:extLst>
        </xdr:cNvPr>
        <xdr:cNvSpPr>
          <a:spLocks noChangeArrowheads="1"/>
        </xdr:cNvSpPr>
      </xdr:nvSpPr>
      <xdr:spPr bwMode="auto">
        <a:xfrm>
          <a:off x="2447925" y="3190875"/>
          <a:ext cx="3657600" cy="6858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国内出張費（国内学会での発表、技術調査、受託者定例会議、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  <a:p>
          <a:r>
            <a:rPr lang="ja-JP" altLang="en-US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国外出張費（国際学会での発表、標準化会議参加、</a:t>
          </a:r>
          <a:r>
            <a:rPr lang="en-US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</a:t>
          </a:r>
          <a:r>
            <a:rPr lang="ja-JP" altLang="ja-JP" sz="90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回）</a:t>
          </a:r>
        </a:p>
      </xdr:txBody>
    </xdr:sp>
    <xdr:clientData fLocksWithSheet="0"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14</xdr:row>
      <xdr:rowOff>19050</xdr:rowOff>
    </xdr:from>
    <xdr:to>
      <xdr:col>11</xdr:col>
      <xdr:colOff>38100</xdr:colOff>
      <xdr:row>16</xdr:row>
      <xdr:rowOff>28575</xdr:rowOff>
    </xdr:to>
    <xdr:sp macro="" textlink="" fLocksText="0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9972675" y="2990850"/>
          <a:ext cx="2819400" cy="695325"/>
        </a:xfrm>
        <a:prstGeom prst="wedgeRoundRectCallout">
          <a:avLst>
            <a:gd name="adj1" fmla="val -33020"/>
            <a:gd name="adj2" fmla="val 9400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  <xdr:twoCellAnchor editAs="oneCell">
    <xdr:from>
      <xdr:col>4</xdr:col>
      <xdr:colOff>1038225</xdr:colOff>
      <xdr:row>14</xdr:row>
      <xdr:rowOff>314325</xdr:rowOff>
    </xdr:from>
    <xdr:to>
      <xdr:col>4</xdr:col>
      <xdr:colOff>2705100</xdr:colOff>
      <xdr:row>16</xdr:row>
      <xdr:rowOff>276224</xdr:rowOff>
    </xdr:to>
    <xdr:sp macro="" textlink="" fLocksText="0">
      <xdr:nvSpPr>
        <xdr:cNvPr id="4" name="AutoShape 8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3533775" y="3286125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4</xdr:col>
      <xdr:colOff>3562348</xdr:colOff>
      <xdr:row>14</xdr:row>
      <xdr:rowOff>304800</xdr:rowOff>
    </xdr:from>
    <xdr:to>
      <xdr:col>6</xdr:col>
      <xdr:colOff>1000123</xdr:colOff>
      <xdr:row>16</xdr:row>
      <xdr:rowOff>9525</xdr:rowOff>
    </xdr:to>
    <xdr:sp macro="" textlink="" fLocksText="0">
      <xdr:nvSpPr>
        <xdr:cNvPr id="6" name="AutoShape 8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6057898" y="3276600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1028699</xdr:colOff>
      <xdr:row>14</xdr:row>
      <xdr:rowOff>304800</xdr:rowOff>
    </xdr:from>
    <xdr:to>
      <xdr:col>7</xdr:col>
      <xdr:colOff>647700</xdr:colOff>
      <xdr:row>16</xdr:row>
      <xdr:rowOff>9525</xdr:rowOff>
    </xdr:to>
    <xdr:sp macro="" textlink="" fLocksText="0">
      <xdr:nvSpPr>
        <xdr:cNvPr id="7" name="AutoShape 8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8039099" y="3276600"/>
          <a:ext cx="1752601" cy="390525"/>
        </a:xfrm>
        <a:prstGeom prst="wedgeRectCallout">
          <a:avLst>
            <a:gd name="adj1" fmla="val -59191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74"/>
  <sheetViews>
    <sheetView zoomScaleNormal="100" workbookViewId="0">
      <pane xSplit="2" ySplit="10" topLeftCell="C11" activePane="bottomRight" state="frozen"/>
      <selection activeCell="K10" sqref="K10"/>
      <selection pane="topRight" activeCell="K10" sqref="K10"/>
      <selection pane="bottomLeft" activeCell="K10" sqref="K10"/>
      <selection pane="bottomRight"/>
    </sheetView>
  </sheetViews>
  <sheetFormatPr defaultColWidth="12.625" defaultRowHeight="20.100000000000001" customHeight="1" x14ac:dyDescent="0.15"/>
  <cols>
    <col min="1" max="1" width="10.625" style="1" customWidth="1"/>
    <col min="2" max="2" width="4.5" style="1" customWidth="1"/>
    <col min="3" max="3" width="14.875" style="1" customWidth="1"/>
    <col min="4" max="5" width="12.625" style="1" customWidth="1"/>
    <col min="6" max="6" width="14.625" style="234" customWidth="1"/>
    <col min="7" max="7" width="14.625" style="1" customWidth="1"/>
    <col min="8" max="8" width="14.625" style="234" customWidth="1"/>
    <col min="9" max="13" width="14.625" style="1" customWidth="1"/>
    <col min="14" max="18" width="14.625" style="234" customWidth="1"/>
    <col min="19" max="21" width="12.625" style="234"/>
    <col min="22" max="26" width="14.625" style="1" customWidth="1"/>
    <col min="27" max="31" width="14.625" style="234" customWidth="1"/>
    <col min="32" max="16384" width="12.625" style="1"/>
  </cols>
  <sheetData>
    <row r="1" spans="1:31" ht="20.100000000000001" customHeight="1" x14ac:dyDescent="0.15">
      <c r="A1" t="s">
        <v>273</v>
      </c>
    </row>
    <row r="2" spans="1:31" ht="13.5" x14ac:dyDescent="0.15">
      <c r="A2"/>
      <c r="C2" s="261" t="s">
        <v>175</v>
      </c>
    </row>
    <row r="3" spans="1:31" ht="12" x14ac:dyDescent="0.15">
      <c r="C3" s="264" t="s">
        <v>236</v>
      </c>
    </row>
    <row r="4" spans="1:31" ht="12" x14ac:dyDescent="0.15">
      <c r="C4" s="261" t="s">
        <v>242</v>
      </c>
    </row>
    <row r="5" spans="1:31" ht="12" x14ac:dyDescent="0.15">
      <c r="C5" s="261" t="s">
        <v>243</v>
      </c>
    </row>
    <row r="6" spans="1:31" ht="12" x14ac:dyDescent="0.15">
      <c r="C6" s="261" t="s">
        <v>244</v>
      </c>
    </row>
    <row r="7" spans="1:31" ht="12" x14ac:dyDescent="0.15">
      <c r="C7" s="261" t="s">
        <v>270</v>
      </c>
      <c r="D7" s="234"/>
      <c r="E7" s="234"/>
      <c r="G7" s="234"/>
      <c r="I7" s="234"/>
      <c r="J7" s="234"/>
      <c r="K7" s="234"/>
      <c r="L7" s="234"/>
    </row>
    <row r="8" spans="1:31" ht="12" x14ac:dyDescent="0.15">
      <c r="C8" s="260"/>
      <c r="D8" s="234"/>
      <c r="E8" s="234"/>
      <c r="G8" s="234"/>
      <c r="I8" s="234"/>
      <c r="J8" s="234"/>
      <c r="K8" s="234"/>
      <c r="L8" s="234"/>
    </row>
    <row r="9" spans="1:31" ht="12" x14ac:dyDescent="0.15">
      <c r="C9" s="262"/>
      <c r="D9" s="234"/>
      <c r="E9" s="234"/>
      <c r="G9" s="234"/>
      <c r="I9" s="234"/>
      <c r="J9" s="234"/>
      <c r="K9" s="234"/>
      <c r="L9" s="234"/>
    </row>
    <row r="10" spans="1:31" ht="12" x14ac:dyDescent="0.15">
      <c r="C10" s="263"/>
      <c r="D10" s="234"/>
      <c r="E10" s="234"/>
      <c r="G10" s="234"/>
      <c r="I10" s="234"/>
      <c r="J10" s="234"/>
      <c r="K10" s="234"/>
      <c r="L10" s="234"/>
    </row>
    <row r="11" spans="1:31" ht="20.100000000000001" customHeight="1" x14ac:dyDescent="0.15">
      <c r="C11" s="235"/>
      <c r="D11" s="234"/>
      <c r="E11" s="234"/>
      <c r="G11" s="234"/>
      <c r="I11" s="234"/>
      <c r="J11" s="234"/>
      <c r="K11" s="234"/>
      <c r="L11" s="234"/>
    </row>
    <row r="12" spans="1:31" ht="20.100000000000001" customHeight="1" x14ac:dyDescent="0.15">
      <c r="C12" s="446" t="s">
        <v>183</v>
      </c>
      <c r="D12" s="446"/>
      <c r="E12" s="446"/>
      <c r="F12" s="446"/>
      <c r="G12" s="446"/>
      <c r="H12" s="446"/>
      <c r="I12" s="446"/>
      <c r="J12" s="446"/>
      <c r="K12" s="44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3"/>
      <c r="W12" s="253"/>
      <c r="X12" s="192"/>
      <c r="Y12" s="192"/>
    </row>
    <row r="13" spans="1:31" ht="20.100000000000001" customHeight="1" x14ac:dyDescent="0.15">
      <c r="C13" s="257" t="s">
        <v>190</v>
      </c>
      <c r="D13" s="451">
        <v>43190</v>
      </c>
      <c r="E13" s="451"/>
      <c r="F13" s="451"/>
      <c r="G13" s="451"/>
      <c r="H13" s="451"/>
      <c r="I13" s="451"/>
      <c r="J13" s="308"/>
      <c r="K13" s="308"/>
      <c r="L13" s="192"/>
      <c r="M13" s="57"/>
      <c r="N13" s="236"/>
      <c r="O13" s="236"/>
      <c r="P13" s="236"/>
      <c r="Q13" s="236"/>
      <c r="R13" s="236"/>
      <c r="S13" s="236"/>
      <c r="T13" s="255" t="str">
        <f>C13</f>
        <v>改版日：</v>
      </c>
      <c r="U13" s="447">
        <f>IF(D13="","",D13)</f>
        <v>43190</v>
      </c>
      <c r="V13" s="448"/>
      <c r="W13" s="448"/>
      <c r="X13" s="448"/>
      <c r="Y13" s="448"/>
      <c r="Z13" s="448"/>
      <c r="AA13" s="448"/>
      <c r="AB13" s="448"/>
      <c r="AC13" s="1"/>
      <c r="AD13" s="1"/>
      <c r="AE13" s="1"/>
    </row>
    <row r="14" spans="1:31" ht="39" customHeight="1" x14ac:dyDescent="0.15">
      <c r="C14" s="10" t="s">
        <v>187</v>
      </c>
      <c r="D14" s="452" t="s">
        <v>239</v>
      </c>
      <c r="E14" s="452"/>
      <c r="F14" s="452"/>
      <c r="G14" s="452"/>
      <c r="H14" s="452"/>
      <c r="I14" s="452"/>
      <c r="J14" s="309"/>
      <c r="K14" s="309"/>
      <c r="L14" s="205"/>
      <c r="M14" s="140"/>
      <c r="N14" s="140"/>
      <c r="O14" s="140"/>
      <c r="P14" s="140"/>
      <c r="Q14" s="140"/>
      <c r="R14" s="140"/>
      <c r="S14" s="140"/>
      <c r="T14" s="255" t="str">
        <f>C14</f>
        <v>課題名：</v>
      </c>
      <c r="U14" s="449" t="str">
        <f>D14</f>
        <v>○○○○の研究開発</v>
      </c>
      <c r="V14" s="449"/>
      <c r="W14" s="449"/>
      <c r="X14" s="449"/>
      <c r="Y14" s="449"/>
      <c r="Z14" s="449"/>
      <c r="AA14" s="449"/>
      <c r="AB14" s="449"/>
      <c r="AC14" s="1"/>
      <c r="AD14" s="1"/>
      <c r="AE14" s="1"/>
    </row>
    <row r="15" spans="1:31" ht="27" customHeight="1" x14ac:dyDescent="0.15">
      <c r="C15" s="10" t="s">
        <v>188</v>
      </c>
      <c r="D15" s="453" t="s">
        <v>240</v>
      </c>
      <c r="E15" s="453"/>
      <c r="F15" s="453"/>
      <c r="G15" s="453"/>
      <c r="H15" s="453"/>
      <c r="I15" s="453"/>
      <c r="J15" s="310"/>
      <c r="K15" s="310"/>
      <c r="L15" s="206"/>
      <c r="M15" s="16"/>
      <c r="N15" s="16"/>
      <c r="O15" s="16"/>
      <c r="P15" s="16"/>
      <c r="Q15" s="16"/>
      <c r="R15" s="16"/>
      <c r="S15" s="16"/>
      <c r="T15" s="255" t="str">
        <f>C15</f>
        <v>個別課題名：</v>
      </c>
      <c r="U15" s="450" t="str">
        <f>D15</f>
        <v>課題Ｘ　□□□□の研究開発</v>
      </c>
      <c r="V15" s="450"/>
      <c r="W15" s="450"/>
      <c r="X15" s="450"/>
      <c r="Y15" s="450"/>
      <c r="Z15" s="450"/>
      <c r="AA15" s="450"/>
      <c r="AB15" s="450"/>
      <c r="AC15" s="1"/>
      <c r="AD15" s="1"/>
      <c r="AE15" s="1"/>
    </row>
    <row r="16" spans="1:31" ht="27" customHeight="1" x14ac:dyDescent="0.15">
      <c r="C16" s="10" t="s">
        <v>28</v>
      </c>
      <c r="D16" s="453" t="s">
        <v>241</v>
      </c>
      <c r="E16" s="453"/>
      <c r="F16" s="453"/>
      <c r="G16" s="453"/>
      <c r="H16" s="453"/>
      <c r="I16" s="453"/>
      <c r="J16" s="295"/>
      <c r="K16" s="295"/>
      <c r="L16" s="209"/>
      <c r="M16" s="16"/>
      <c r="N16" s="16"/>
      <c r="O16" s="16"/>
      <c r="P16" s="16"/>
      <c r="Q16" s="16"/>
      <c r="R16" s="16"/>
      <c r="S16" s="16"/>
      <c r="T16" s="255" t="str">
        <f>C16</f>
        <v>副題：</v>
      </c>
      <c r="U16" s="450" t="str">
        <f>D16</f>
        <v>△△△△の研究</v>
      </c>
      <c r="V16" s="450"/>
      <c r="W16" s="450"/>
      <c r="X16" s="450"/>
      <c r="Y16" s="450"/>
      <c r="Z16" s="450"/>
      <c r="AA16" s="450"/>
      <c r="AB16" s="450"/>
      <c r="AC16" s="1"/>
      <c r="AD16" s="1"/>
      <c r="AE16" s="1"/>
    </row>
    <row r="17" spans="2:31" ht="27" customHeight="1" thickBot="1" x14ac:dyDescent="0.2">
      <c r="C17" s="10"/>
      <c r="D17" s="73"/>
      <c r="E17" s="73"/>
      <c r="F17" s="73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1"/>
      <c r="AE17" s="1"/>
    </row>
    <row r="18" spans="2:31" ht="20.100000000000001" customHeight="1" thickBot="1" x14ac:dyDescent="0.2">
      <c r="B18" s="292" t="s">
        <v>247</v>
      </c>
      <c r="C18" s="427" t="s">
        <v>127</v>
      </c>
      <c r="D18" s="428"/>
      <c r="E18" s="259" t="s">
        <v>191</v>
      </c>
      <c r="F18" s="437" t="s">
        <v>196</v>
      </c>
      <c r="G18" s="438"/>
      <c r="H18" s="305" t="s">
        <v>90</v>
      </c>
      <c r="I18" s="110" t="s">
        <v>189</v>
      </c>
      <c r="J18" s="306"/>
      <c r="K18" s="207"/>
      <c r="L18" s="207"/>
      <c r="M18" s="35"/>
      <c r="N18" s="35"/>
      <c r="O18" s="35"/>
      <c r="P18" s="35"/>
      <c r="Q18" s="35"/>
      <c r="R18" s="35"/>
      <c r="S18" s="35"/>
      <c r="T18" s="1"/>
      <c r="U18" s="1"/>
      <c r="X18" s="234"/>
      <c r="Y18" s="234"/>
      <c r="Z18" s="234"/>
      <c r="AC18" s="1"/>
      <c r="AD18" s="1"/>
      <c r="AE18" s="1"/>
    </row>
    <row r="19" spans="2:31" ht="20.100000000000001" customHeight="1" thickBot="1" x14ac:dyDescent="0.2">
      <c r="B19" s="107" t="s">
        <v>237</v>
      </c>
      <c r="C19" s="417" t="s">
        <v>192</v>
      </c>
      <c r="D19" s="418"/>
      <c r="E19" s="75" t="s">
        <v>180</v>
      </c>
      <c r="F19" s="439" t="s">
        <v>271</v>
      </c>
      <c r="G19" s="439"/>
      <c r="H19" s="321" t="s">
        <v>272</v>
      </c>
      <c r="I19" s="322"/>
      <c r="J19" s="208" t="str">
        <f t="shared" ref="J19:J39" si="0">IF(AND(ROUNDDOWN($I19*1,3)=$I19,$I19&lt;=0.1),"","ＮＧ(少数点第２以下又は１０％以上が入力されました。)")</f>
        <v/>
      </c>
      <c r="K19" s="307"/>
      <c r="L19" s="208"/>
      <c r="T19" s="254" t="s">
        <v>185</v>
      </c>
      <c r="U19" s="254"/>
      <c r="V19" s="254"/>
      <c r="W19" s="254"/>
      <c r="X19" s="254"/>
      <c r="Y19" s="254"/>
      <c r="Z19" s="254"/>
      <c r="AA19" s="254"/>
      <c r="AC19" s="1"/>
      <c r="AD19" s="1"/>
      <c r="AE19" s="1"/>
    </row>
    <row r="20" spans="2:31" ht="20.100000000000001" customHeight="1" x14ac:dyDescent="0.15">
      <c r="C20" s="440" t="s">
        <v>204</v>
      </c>
      <c r="D20" s="441"/>
      <c r="E20" s="32" t="s">
        <v>193</v>
      </c>
      <c r="F20" s="424"/>
      <c r="G20" s="424"/>
      <c r="H20" s="323"/>
      <c r="I20" s="324"/>
      <c r="J20" s="208" t="str">
        <f t="shared" si="0"/>
        <v/>
      </c>
      <c r="K20" s="307"/>
      <c r="L20" s="208"/>
      <c r="T20" s="254"/>
      <c r="U20" s="254"/>
      <c r="V20" s="254"/>
      <c r="W20" s="254"/>
      <c r="X20" s="254"/>
      <c r="Y20" s="254"/>
      <c r="Z20" s="254"/>
      <c r="AA20" s="254"/>
      <c r="AC20" s="1"/>
      <c r="AD20" s="1"/>
      <c r="AE20" s="1"/>
    </row>
    <row r="21" spans="2:31" ht="20.100000000000001" customHeight="1" x14ac:dyDescent="0.15">
      <c r="C21" s="442"/>
      <c r="D21" s="443"/>
      <c r="E21" s="239" t="s">
        <v>194</v>
      </c>
      <c r="F21" s="425"/>
      <c r="G21" s="425"/>
      <c r="H21" s="325"/>
      <c r="I21" s="326"/>
      <c r="J21" s="208" t="str">
        <f t="shared" si="0"/>
        <v/>
      </c>
      <c r="K21" s="307"/>
      <c r="L21" s="208"/>
      <c r="T21" s="254"/>
      <c r="U21" s="254"/>
      <c r="V21" s="254"/>
      <c r="W21" s="254"/>
      <c r="X21" s="254"/>
      <c r="Y21" s="254"/>
      <c r="Z21" s="254"/>
      <c r="AA21" s="254"/>
      <c r="AC21" s="1"/>
      <c r="AD21" s="1"/>
      <c r="AE21" s="1"/>
    </row>
    <row r="22" spans="2:31" ht="20.100000000000001" customHeight="1" x14ac:dyDescent="0.15">
      <c r="C22" s="442"/>
      <c r="D22" s="443"/>
      <c r="E22" s="239" t="s">
        <v>195</v>
      </c>
      <c r="F22" s="425"/>
      <c r="G22" s="425"/>
      <c r="H22" s="325"/>
      <c r="I22" s="326"/>
      <c r="J22" s="208" t="str">
        <f t="shared" si="0"/>
        <v/>
      </c>
      <c r="K22" s="307"/>
      <c r="L22" s="208"/>
      <c r="T22" s="254"/>
      <c r="U22" s="254"/>
      <c r="V22" s="254"/>
      <c r="W22" s="254"/>
      <c r="X22" s="254"/>
      <c r="Y22" s="254"/>
      <c r="Z22" s="254"/>
      <c r="AA22" s="254"/>
      <c r="AC22" s="1"/>
      <c r="AD22" s="1"/>
      <c r="AE22" s="1"/>
    </row>
    <row r="23" spans="2:31" ht="20.100000000000001" customHeight="1" x14ac:dyDescent="0.15">
      <c r="C23" s="442"/>
      <c r="D23" s="443"/>
      <c r="E23" s="239" t="s">
        <v>197</v>
      </c>
      <c r="F23" s="425"/>
      <c r="G23" s="425"/>
      <c r="H23" s="325"/>
      <c r="I23" s="326"/>
      <c r="J23" s="208" t="str">
        <f t="shared" si="0"/>
        <v/>
      </c>
      <c r="K23" s="307"/>
      <c r="L23" s="208"/>
      <c r="T23" s="254"/>
      <c r="U23" s="254"/>
      <c r="V23" s="254"/>
      <c r="W23" s="254"/>
      <c r="X23" s="254"/>
      <c r="Y23" s="254"/>
      <c r="Z23" s="254"/>
      <c r="AA23" s="254"/>
      <c r="AC23" s="1"/>
      <c r="AD23" s="1"/>
      <c r="AE23" s="1"/>
    </row>
    <row r="24" spans="2:31" ht="20.100000000000001" customHeight="1" x14ac:dyDescent="0.15">
      <c r="B24" s="106" t="s">
        <v>238</v>
      </c>
      <c r="C24" s="442"/>
      <c r="D24" s="443"/>
      <c r="E24" s="239" t="s">
        <v>198</v>
      </c>
      <c r="F24" s="425"/>
      <c r="G24" s="425"/>
      <c r="H24" s="325"/>
      <c r="I24" s="326"/>
      <c r="J24" s="208" t="str">
        <f t="shared" si="0"/>
        <v/>
      </c>
      <c r="K24" s="307"/>
      <c r="L24" s="208"/>
      <c r="T24" s="254"/>
      <c r="U24" s="254"/>
      <c r="V24" s="254"/>
      <c r="W24" s="254"/>
      <c r="X24" s="254"/>
      <c r="Y24" s="254"/>
      <c r="Z24" s="254"/>
      <c r="AA24" s="254"/>
      <c r="AC24" s="1"/>
      <c r="AD24" s="1"/>
      <c r="AE24" s="1"/>
    </row>
    <row r="25" spans="2:31" s="234" customFormat="1" ht="20.100000000000001" customHeight="1" x14ac:dyDescent="0.15">
      <c r="B25" s="106"/>
      <c r="C25" s="442"/>
      <c r="D25" s="443"/>
      <c r="E25" s="239" t="s">
        <v>199</v>
      </c>
      <c r="F25" s="389"/>
      <c r="G25" s="389"/>
      <c r="H25" s="330"/>
      <c r="I25" s="331"/>
      <c r="J25" s="208" t="str">
        <f t="shared" si="0"/>
        <v/>
      </c>
      <c r="K25" s="307"/>
      <c r="L25" s="208"/>
      <c r="T25" s="254"/>
      <c r="U25" s="254"/>
      <c r="V25" s="254"/>
      <c r="W25" s="254"/>
      <c r="X25" s="254"/>
      <c r="Y25" s="254"/>
      <c r="Z25" s="254"/>
      <c r="AA25" s="254"/>
    </row>
    <row r="26" spans="2:31" s="234" customFormat="1" ht="20.100000000000001" customHeight="1" x14ac:dyDescent="0.15">
      <c r="B26" s="106"/>
      <c r="C26" s="442"/>
      <c r="D26" s="443"/>
      <c r="E26" s="239" t="s">
        <v>200</v>
      </c>
      <c r="F26" s="389"/>
      <c r="G26" s="389"/>
      <c r="H26" s="330"/>
      <c r="I26" s="331"/>
      <c r="J26" s="208" t="str">
        <f t="shared" si="0"/>
        <v/>
      </c>
      <c r="K26" s="307"/>
      <c r="L26" s="208"/>
      <c r="T26" s="254"/>
      <c r="U26" s="254"/>
      <c r="V26" s="254"/>
      <c r="W26" s="254"/>
      <c r="X26" s="254"/>
      <c r="Y26" s="254"/>
      <c r="Z26" s="254"/>
      <c r="AA26" s="254"/>
    </row>
    <row r="27" spans="2:31" s="234" customFormat="1" ht="20.100000000000001" customHeight="1" x14ac:dyDescent="0.15">
      <c r="B27" s="106"/>
      <c r="C27" s="442"/>
      <c r="D27" s="443"/>
      <c r="E27" s="239" t="s">
        <v>201</v>
      </c>
      <c r="F27" s="389"/>
      <c r="G27" s="389"/>
      <c r="H27" s="330"/>
      <c r="I27" s="331"/>
      <c r="J27" s="208" t="str">
        <f t="shared" si="0"/>
        <v/>
      </c>
      <c r="K27" s="307"/>
      <c r="L27" s="208"/>
      <c r="T27" s="254"/>
      <c r="U27" s="254"/>
      <c r="V27" s="254"/>
      <c r="W27" s="254"/>
      <c r="X27" s="254"/>
      <c r="Y27" s="254"/>
      <c r="Z27" s="254"/>
      <c r="AA27" s="254"/>
    </row>
    <row r="28" spans="2:31" s="234" customFormat="1" ht="20.100000000000001" customHeight="1" x14ac:dyDescent="0.15">
      <c r="B28" s="106"/>
      <c r="C28" s="442"/>
      <c r="D28" s="443"/>
      <c r="E28" s="239" t="s">
        <v>202</v>
      </c>
      <c r="F28" s="389"/>
      <c r="G28" s="389"/>
      <c r="H28" s="330"/>
      <c r="I28" s="331"/>
      <c r="J28" s="208" t="str">
        <f t="shared" si="0"/>
        <v/>
      </c>
      <c r="K28" s="307"/>
      <c r="L28" s="208"/>
      <c r="T28" s="254"/>
      <c r="U28" s="254"/>
      <c r="V28" s="254"/>
      <c r="W28" s="254"/>
      <c r="X28" s="254"/>
      <c r="Y28" s="254"/>
      <c r="Z28" s="254"/>
      <c r="AA28" s="254"/>
    </row>
    <row r="29" spans="2:31" s="234" customFormat="1" ht="20.100000000000001" customHeight="1" thickBot="1" x14ac:dyDescent="0.2">
      <c r="B29" s="106"/>
      <c r="C29" s="442"/>
      <c r="D29" s="443"/>
      <c r="E29" s="237" t="s">
        <v>203</v>
      </c>
      <c r="F29" s="389"/>
      <c r="G29" s="389"/>
      <c r="H29" s="332"/>
      <c r="I29" s="333"/>
      <c r="J29" s="208" t="str">
        <f t="shared" si="0"/>
        <v/>
      </c>
      <c r="K29" s="307"/>
      <c r="L29" s="208"/>
      <c r="T29" s="254"/>
      <c r="U29" s="254"/>
      <c r="V29" s="254"/>
      <c r="W29" s="254"/>
      <c r="X29" s="254"/>
      <c r="Y29" s="254"/>
      <c r="Z29" s="254"/>
      <c r="AA29" s="254"/>
    </row>
    <row r="30" spans="2:31" ht="20.100000000000001" customHeight="1" x14ac:dyDescent="0.15">
      <c r="C30" s="442"/>
      <c r="D30" s="443"/>
      <c r="E30" s="238" t="s">
        <v>205</v>
      </c>
      <c r="F30" s="426"/>
      <c r="G30" s="426"/>
      <c r="H30" s="327"/>
      <c r="I30" s="328"/>
      <c r="J30" s="208" t="str">
        <f t="shared" si="0"/>
        <v/>
      </c>
      <c r="K30" s="307"/>
      <c r="L30" s="208"/>
      <c r="T30" s="254"/>
      <c r="U30" s="254"/>
      <c r="V30" s="254"/>
      <c r="W30" s="254"/>
      <c r="X30" s="254"/>
      <c r="Y30" s="254"/>
      <c r="Z30" s="254"/>
      <c r="AA30" s="254"/>
      <c r="AC30" s="1"/>
      <c r="AD30" s="1"/>
      <c r="AE30" s="1"/>
    </row>
    <row r="31" spans="2:31" ht="20.100000000000001" customHeight="1" x14ac:dyDescent="0.15">
      <c r="C31" s="442"/>
      <c r="D31" s="443"/>
      <c r="E31" s="239" t="s">
        <v>206</v>
      </c>
      <c r="F31" s="425"/>
      <c r="G31" s="425"/>
      <c r="H31" s="325"/>
      <c r="I31" s="326"/>
      <c r="J31" s="208" t="str">
        <f t="shared" si="0"/>
        <v/>
      </c>
      <c r="K31" s="307"/>
      <c r="L31" s="208"/>
      <c r="T31" s="254"/>
      <c r="U31" s="254"/>
      <c r="V31" s="254"/>
      <c r="W31" s="254"/>
      <c r="X31" s="254"/>
      <c r="Y31" s="254"/>
      <c r="Z31" s="254"/>
      <c r="AA31" s="254"/>
      <c r="AC31" s="1"/>
      <c r="AD31" s="1"/>
      <c r="AE31" s="1"/>
    </row>
    <row r="32" spans="2:31" ht="20.100000000000001" customHeight="1" x14ac:dyDescent="0.15">
      <c r="C32" s="442"/>
      <c r="D32" s="443"/>
      <c r="E32" s="239" t="s">
        <v>207</v>
      </c>
      <c r="F32" s="425"/>
      <c r="G32" s="425"/>
      <c r="H32" s="325"/>
      <c r="I32" s="326"/>
      <c r="J32" s="208" t="str">
        <f t="shared" si="0"/>
        <v/>
      </c>
      <c r="K32" s="307"/>
      <c r="L32" s="208"/>
      <c r="T32" s="254"/>
      <c r="U32" s="254"/>
      <c r="V32" s="254"/>
      <c r="W32" s="254"/>
      <c r="X32" s="254"/>
      <c r="Y32" s="254"/>
      <c r="Z32" s="254"/>
      <c r="AA32" s="254"/>
      <c r="AC32" s="1"/>
      <c r="AD32" s="1"/>
      <c r="AE32" s="1"/>
    </row>
    <row r="33" spans="3:31" ht="20.100000000000001" customHeight="1" x14ac:dyDescent="0.15">
      <c r="C33" s="442"/>
      <c r="D33" s="443"/>
      <c r="E33" s="239" t="s">
        <v>208</v>
      </c>
      <c r="F33" s="425"/>
      <c r="G33" s="425"/>
      <c r="H33" s="325"/>
      <c r="I33" s="326"/>
      <c r="J33" s="208" t="str">
        <f t="shared" si="0"/>
        <v/>
      </c>
      <c r="K33" s="307"/>
      <c r="L33" s="208"/>
      <c r="T33" s="254"/>
      <c r="U33" s="254"/>
      <c r="V33" s="254"/>
      <c r="W33" s="254"/>
      <c r="X33" s="254"/>
      <c r="Y33" s="254"/>
      <c r="Z33" s="254"/>
      <c r="AA33" s="254"/>
      <c r="AC33" s="1"/>
      <c r="AD33" s="1"/>
      <c r="AE33" s="1"/>
    </row>
    <row r="34" spans="3:31" ht="20.100000000000001" customHeight="1" x14ac:dyDescent="0.15">
      <c r="C34" s="442"/>
      <c r="D34" s="443"/>
      <c r="E34" s="239" t="s">
        <v>209</v>
      </c>
      <c r="F34" s="425"/>
      <c r="G34" s="425"/>
      <c r="H34" s="325"/>
      <c r="I34" s="326"/>
      <c r="J34" s="208" t="str">
        <f t="shared" si="0"/>
        <v/>
      </c>
      <c r="K34" s="307"/>
      <c r="L34" s="208"/>
      <c r="T34" s="254"/>
      <c r="U34" s="254"/>
      <c r="V34" s="254"/>
      <c r="W34" s="254"/>
      <c r="X34" s="254"/>
      <c r="Y34" s="254"/>
      <c r="Z34" s="254"/>
      <c r="AA34" s="254"/>
      <c r="AC34" s="1"/>
      <c r="AD34" s="1"/>
      <c r="AE34" s="1"/>
    </row>
    <row r="35" spans="3:31" s="234" customFormat="1" ht="20.100000000000001" customHeight="1" x14ac:dyDescent="0.15">
      <c r="C35" s="442"/>
      <c r="D35" s="443"/>
      <c r="E35" s="239" t="s">
        <v>210</v>
      </c>
      <c r="F35" s="389"/>
      <c r="G35" s="389"/>
      <c r="H35" s="330"/>
      <c r="I35" s="331"/>
      <c r="J35" s="208" t="str">
        <f t="shared" si="0"/>
        <v/>
      </c>
      <c r="K35" s="307"/>
      <c r="L35" s="208"/>
      <c r="T35" s="254"/>
      <c r="U35" s="254"/>
      <c r="V35" s="254"/>
      <c r="W35" s="254"/>
      <c r="X35" s="254"/>
      <c r="Y35" s="254"/>
      <c r="Z35" s="254"/>
      <c r="AA35" s="254"/>
    </row>
    <row r="36" spans="3:31" s="234" customFormat="1" ht="20.100000000000001" customHeight="1" x14ac:dyDescent="0.15">
      <c r="C36" s="442"/>
      <c r="D36" s="443"/>
      <c r="E36" s="239" t="s">
        <v>211</v>
      </c>
      <c r="F36" s="389"/>
      <c r="G36" s="389"/>
      <c r="H36" s="330"/>
      <c r="I36" s="331"/>
      <c r="J36" s="208" t="str">
        <f t="shared" si="0"/>
        <v/>
      </c>
      <c r="K36" s="307"/>
      <c r="L36" s="208"/>
      <c r="T36" s="254"/>
      <c r="U36" s="254"/>
      <c r="V36" s="254"/>
      <c r="W36" s="254"/>
      <c r="X36" s="254"/>
      <c r="Y36" s="254"/>
      <c r="Z36" s="254"/>
      <c r="AA36" s="254"/>
    </row>
    <row r="37" spans="3:31" s="234" customFormat="1" ht="20.100000000000001" customHeight="1" x14ac:dyDescent="0.15">
      <c r="C37" s="442"/>
      <c r="D37" s="443"/>
      <c r="E37" s="239" t="s">
        <v>212</v>
      </c>
      <c r="F37" s="389"/>
      <c r="G37" s="389"/>
      <c r="H37" s="330"/>
      <c r="I37" s="331"/>
      <c r="J37" s="208" t="str">
        <f t="shared" si="0"/>
        <v/>
      </c>
      <c r="K37" s="307"/>
      <c r="L37" s="208"/>
      <c r="T37" s="254"/>
      <c r="U37" s="254"/>
      <c r="V37" s="254"/>
      <c r="W37" s="254"/>
      <c r="X37" s="254"/>
      <c r="Y37" s="254"/>
      <c r="Z37" s="254"/>
      <c r="AA37" s="254"/>
    </row>
    <row r="38" spans="3:31" s="234" customFormat="1" ht="20.100000000000001" customHeight="1" x14ac:dyDescent="0.15">
      <c r="C38" s="442"/>
      <c r="D38" s="443"/>
      <c r="E38" s="239" t="s">
        <v>213</v>
      </c>
      <c r="F38" s="389"/>
      <c r="G38" s="389"/>
      <c r="H38" s="330"/>
      <c r="I38" s="331"/>
      <c r="J38" s="208" t="str">
        <f t="shared" si="0"/>
        <v/>
      </c>
      <c r="K38" s="307"/>
      <c r="L38" s="208"/>
      <c r="T38" s="254"/>
      <c r="U38" s="254"/>
      <c r="V38" s="254"/>
      <c r="W38" s="254"/>
      <c r="X38" s="254"/>
      <c r="Y38" s="254"/>
      <c r="Z38" s="254"/>
      <c r="AA38" s="254"/>
    </row>
    <row r="39" spans="3:31" s="234" customFormat="1" ht="20.100000000000001" customHeight="1" thickBot="1" x14ac:dyDescent="0.2">
      <c r="C39" s="444"/>
      <c r="D39" s="445"/>
      <c r="E39" s="237" t="s">
        <v>214</v>
      </c>
      <c r="F39" s="390"/>
      <c r="G39" s="390"/>
      <c r="H39" s="332"/>
      <c r="I39" s="333"/>
      <c r="J39" s="208" t="str">
        <f t="shared" si="0"/>
        <v/>
      </c>
      <c r="K39" s="307"/>
      <c r="L39" s="208"/>
      <c r="T39" s="254"/>
      <c r="U39" s="254"/>
      <c r="V39" s="373"/>
      <c r="W39" s="254"/>
      <c r="X39" s="254"/>
      <c r="Y39" s="254"/>
      <c r="Z39" s="254"/>
      <c r="AA39" s="254"/>
      <c r="AB39" s="374"/>
      <c r="AC39" s="374"/>
      <c r="AD39" s="374"/>
    </row>
    <row r="40" spans="3:31" ht="20.100000000000001" customHeight="1" thickBot="1" x14ac:dyDescent="0.2">
      <c r="C40" s="10"/>
      <c r="D40" s="10"/>
      <c r="E40" s="10"/>
      <c r="F40" s="296"/>
      <c r="G40" s="16"/>
      <c r="H40" s="16"/>
      <c r="I40" s="16"/>
      <c r="J40" s="17"/>
      <c r="K40" s="17"/>
      <c r="L40" s="17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8"/>
      <c r="X40" s="18"/>
      <c r="Y40" s="18"/>
    </row>
    <row r="41" spans="3:31" ht="20.100000000000001" customHeight="1" x14ac:dyDescent="0.15">
      <c r="C41" s="429" t="s">
        <v>268</v>
      </c>
      <c r="D41" s="430"/>
      <c r="E41" s="430"/>
      <c r="F41" s="391" t="s">
        <v>184</v>
      </c>
      <c r="G41" s="392"/>
      <c r="H41" s="393"/>
      <c r="I41" s="111" t="s">
        <v>215</v>
      </c>
      <c r="J41" s="111" t="s">
        <v>216</v>
      </c>
      <c r="K41" s="111" t="s">
        <v>217</v>
      </c>
      <c r="L41" s="111" t="s">
        <v>218</v>
      </c>
      <c r="M41" s="76" t="s">
        <v>219</v>
      </c>
      <c r="N41" s="76" t="s">
        <v>220</v>
      </c>
      <c r="O41" s="76" t="s">
        <v>221</v>
      </c>
      <c r="P41" s="76" t="s">
        <v>222</v>
      </c>
      <c r="Q41" s="76" t="s">
        <v>223</v>
      </c>
      <c r="R41" s="77" t="s">
        <v>224</v>
      </c>
      <c r="S41" s="429" t="s">
        <v>268</v>
      </c>
      <c r="T41" s="430"/>
      <c r="U41" s="431"/>
      <c r="V41" s="22" t="s">
        <v>225</v>
      </c>
      <c r="W41" s="23" t="s">
        <v>226</v>
      </c>
      <c r="X41" s="76" t="s">
        <v>227</v>
      </c>
      <c r="Y41" s="76" t="s">
        <v>228</v>
      </c>
      <c r="Z41" s="76" t="s">
        <v>229</v>
      </c>
      <c r="AA41" s="76" t="s">
        <v>230</v>
      </c>
      <c r="AB41" s="76" t="s">
        <v>231</v>
      </c>
      <c r="AC41" s="76" t="s">
        <v>232</v>
      </c>
      <c r="AD41" s="76" t="s">
        <v>233</v>
      </c>
      <c r="AE41" s="77" t="s">
        <v>234</v>
      </c>
    </row>
    <row r="42" spans="3:31" ht="20.100000000000001" customHeight="1" x14ac:dyDescent="0.15">
      <c r="C42" s="420" t="s">
        <v>266</v>
      </c>
      <c r="D42" s="421"/>
      <c r="E42" s="421"/>
      <c r="F42" s="394" t="str">
        <f>IF(0=$H$19,"",$H$19)</f>
        <v>999A0101</v>
      </c>
      <c r="G42" s="395"/>
      <c r="H42" s="396"/>
      <c r="I42" s="297" t="str">
        <f>IF(0=$H$20,"",$H$20)</f>
        <v/>
      </c>
      <c r="J42" s="78" t="str">
        <f>IF(0=$H$21,"",$H$21)</f>
        <v/>
      </c>
      <c r="K42" s="79" t="str">
        <f>IF(0=$H$22,"",$H$22)</f>
        <v/>
      </c>
      <c r="L42" s="79" t="str">
        <f>IF(0=$H$23,"",$H$23)</f>
        <v/>
      </c>
      <c r="M42" s="78" t="str">
        <f>IF(0=$H$24,"",$H$24)</f>
        <v/>
      </c>
      <c r="N42" s="78" t="str">
        <f>IF(0=$H$25,"",$H$25)</f>
        <v/>
      </c>
      <c r="O42" s="78" t="str">
        <f>IF(0=$H$26,"",$H$26)</f>
        <v/>
      </c>
      <c r="P42" s="78" t="str">
        <f>IF(0=$H$27,"",$H$27)</f>
        <v/>
      </c>
      <c r="Q42" s="78" t="str">
        <f>IF(0=$H$28,"",$H$28)</f>
        <v/>
      </c>
      <c r="R42" s="81" t="str">
        <f>IF(0=$H$29,"",$H$29)</f>
        <v/>
      </c>
      <c r="S42" s="420" t="s">
        <v>90</v>
      </c>
      <c r="T42" s="421"/>
      <c r="U42" s="432"/>
      <c r="V42" s="80" t="str">
        <f>IF(0=$H$30,"",$H$30)</f>
        <v/>
      </c>
      <c r="W42" s="78" t="str">
        <f>IF(0=$H$31,"",$H$31)</f>
        <v/>
      </c>
      <c r="X42" s="240" t="str">
        <f>IF(0=$H$32,"",$H$32)</f>
        <v/>
      </c>
      <c r="Y42" s="240" t="str">
        <f>IF(0=$H$33,"",$H$33)</f>
        <v/>
      </c>
      <c r="Z42" s="240" t="str">
        <f>IF(0=$H$34,"",$H$34)</f>
        <v/>
      </c>
      <c r="AA42" s="78" t="str">
        <f>IF(0=$H$35,"",$H$35)</f>
        <v/>
      </c>
      <c r="AB42" s="78" t="str">
        <f>IF(0=$H$36,"",$H$36)</f>
        <v/>
      </c>
      <c r="AC42" s="78" t="str">
        <f>IF(0=$H$37,"",$H$37)</f>
        <v/>
      </c>
      <c r="AD42" s="78" t="str">
        <f>IF(0=$H$38,"",$H$38)</f>
        <v/>
      </c>
      <c r="AE42" s="81" t="str">
        <f>IF(0=$H$39,"",$H$39)</f>
        <v/>
      </c>
    </row>
    <row r="43" spans="3:31" ht="39.75" customHeight="1" thickBot="1" x14ac:dyDescent="0.2">
      <c r="C43" s="422" t="s">
        <v>267</v>
      </c>
      <c r="D43" s="423"/>
      <c r="E43" s="423"/>
      <c r="F43" s="397" t="str">
        <f>IF(0=$F$19,"",$F$19)</f>
        <v>××××株式会社</v>
      </c>
      <c r="G43" s="398"/>
      <c r="H43" s="399"/>
      <c r="I43" s="112" t="str">
        <f>IF(0=$F$20,"",$F$20)</f>
        <v/>
      </c>
      <c r="J43" s="15" t="str">
        <f>IF(0=$F$21,"",$F$21)</f>
        <v/>
      </c>
      <c r="K43" s="19" t="str">
        <f>IF(0=$F$22,"",$F$22)</f>
        <v/>
      </c>
      <c r="L43" s="19" t="str">
        <f>IF(0=$F$23,"",$F$23)</f>
        <v/>
      </c>
      <c r="M43" s="15" t="str">
        <f>IF(0=$F$24,"",$F$24)</f>
        <v/>
      </c>
      <c r="N43" s="240" t="str">
        <f>IF(0=$F$25,"",$F$25)</f>
        <v/>
      </c>
      <c r="O43" s="240" t="str">
        <f>IF(0=$F$26,"",$F$26)</f>
        <v/>
      </c>
      <c r="P43" s="240" t="str">
        <f>IF(0=$F$27,"",$F$27)</f>
        <v/>
      </c>
      <c r="Q43" s="240" t="str">
        <f>IF(0=$F$28,"",$F$28)</f>
        <v/>
      </c>
      <c r="R43" s="252" t="str">
        <f>IF(0=$F$29,"",$F$29)</f>
        <v/>
      </c>
      <c r="S43" s="422" t="s">
        <v>267</v>
      </c>
      <c r="T43" s="423"/>
      <c r="U43" s="433"/>
      <c r="V43" s="26" t="str">
        <f>IF(0=$F$30,"",$F$30)</f>
        <v/>
      </c>
      <c r="W43" s="27" t="str">
        <f>IF(0=$F$31,"",$F$31)</f>
        <v/>
      </c>
      <c r="X43" s="27" t="str">
        <f>IF(0=$F$32,"",$F$32)</f>
        <v/>
      </c>
      <c r="Y43" s="27" t="str">
        <f>IF(0=$F$33,"",$F$33)</f>
        <v/>
      </c>
      <c r="Z43" s="27" t="str">
        <f>IF(0=$F$34,"",$F$34)</f>
        <v/>
      </c>
      <c r="AA43" s="240" t="str">
        <f>IF(0=$F$35,"",$F$35)</f>
        <v/>
      </c>
      <c r="AB43" s="240" t="str">
        <f>IF(0=$F$36,"",$F$36)</f>
        <v/>
      </c>
      <c r="AC43" s="240" t="str">
        <f>IF(0=$F$37,"",$F$37)</f>
        <v/>
      </c>
      <c r="AD43" s="240" t="str">
        <f>IF(0=$F$38,"",$F$38)</f>
        <v/>
      </c>
      <c r="AE43" s="252" t="str">
        <f>IF(0=$F$39,"",$F$39)</f>
        <v/>
      </c>
    </row>
    <row r="44" spans="3:31" ht="20.100000000000001" customHeight="1" x14ac:dyDescent="0.15">
      <c r="C44" s="434" t="s">
        <v>176</v>
      </c>
      <c r="D44" s="435"/>
      <c r="E44" s="435"/>
      <c r="F44" s="400" t="s">
        <v>250</v>
      </c>
      <c r="G44" s="402" t="s">
        <v>251</v>
      </c>
      <c r="H44" s="402" t="s">
        <v>252</v>
      </c>
      <c r="I44" s="383" t="s">
        <v>177</v>
      </c>
      <c r="J44" s="384"/>
      <c r="K44" s="384"/>
      <c r="L44" s="384"/>
      <c r="M44" s="384"/>
      <c r="N44" s="384"/>
      <c r="O44" s="384"/>
      <c r="P44" s="384"/>
      <c r="Q44" s="384"/>
      <c r="R44" s="385"/>
      <c r="S44" s="434" t="s">
        <v>176</v>
      </c>
      <c r="T44" s="435"/>
      <c r="U44" s="436"/>
      <c r="V44" s="384" t="s">
        <v>186</v>
      </c>
      <c r="W44" s="384"/>
      <c r="X44" s="384"/>
      <c r="Y44" s="384"/>
      <c r="Z44" s="384"/>
      <c r="AA44" s="384"/>
      <c r="AB44" s="384"/>
      <c r="AC44" s="384"/>
      <c r="AD44" s="384"/>
      <c r="AE44" s="385"/>
    </row>
    <row r="45" spans="3:31" ht="20.100000000000001" customHeight="1" thickBot="1" x14ac:dyDescent="0.2">
      <c r="C45" s="141" t="s">
        <v>178</v>
      </c>
      <c r="D45" s="410" t="s">
        <v>179</v>
      </c>
      <c r="E45" s="410"/>
      <c r="F45" s="401"/>
      <c r="G45" s="403"/>
      <c r="H45" s="403"/>
      <c r="I45" s="386"/>
      <c r="J45" s="387"/>
      <c r="K45" s="387"/>
      <c r="L45" s="387"/>
      <c r="M45" s="387"/>
      <c r="N45" s="387"/>
      <c r="O45" s="387"/>
      <c r="P45" s="387"/>
      <c r="Q45" s="387"/>
      <c r="R45" s="388"/>
      <c r="S45" s="141" t="s">
        <v>178</v>
      </c>
      <c r="T45" s="410" t="s">
        <v>179</v>
      </c>
      <c r="U45" s="419"/>
      <c r="V45" s="387"/>
      <c r="W45" s="387"/>
      <c r="X45" s="387"/>
      <c r="Y45" s="387"/>
      <c r="Z45" s="387"/>
      <c r="AA45" s="387"/>
      <c r="AB45" s="387"/>
      <c r="AC45" s="387"/>
      <c r="AD45" s="387"/>
      <c r="AE45" s="388"/>
    </row>
    <row r="46" spans="3:31" ht="20.100000000000001" customHeight="1" x14ac:dyDescent="0.15">
      <c r="C46" s="404" t="s">
        <v>39</v>
      </c>
      <c r="D46" s="405"/>
      <c r="E46" s="405"/>
      <c r="F46" s="315">
        <v>0</v>
      </c>
      <c r="G46" s="121">
        <f>'代表者_明細(Ⅰ物品費）'!$K$20</f>
        <v>0</v>
      </c>
      <c r="H46" s="317">
        <f>F46-G46</f>
        <v>0</v>
      </c>
      <c r="I46" s="113">
        <f>'税込者１_明細（Ⅰ物品費）'!$K$20</f>
        <v>0</v>
      </c>
      <c r="J46" s="82">
        <f>'税込者２_明細（Ⅰ物品費）'!$K$20</f>
        <v>0</v>
      </c>
      <c r="K46" s="82">
        <f>'税込者３_明細（Ⅰ物品費）'!$K$20</f>
        <v>0</v>
      </c>
      <c r="L46" s="196">
        <f>'税込者４_明細（Ⅰ物品費）'!$K$20</f>
        <v>0</v>
      </c>
      <c r="M46" s="145">
        <f>'税込者５_明細（Ⅰ物品費）'!$K$20</f>
        <v>0</v>
      </c>
      <c r="N46" s="145">
        <v>0</v>
      </c>
      <c r="O46" s="145">
        <v>0</v>
      </c>
      <c r="P46" s="145">
        <v>0</v>
      </c>
      <c r="Q46" s="145">
        <v>0</v>
      </c>
      <c r="R46" s="146">
        <v>0</v>
      </c>
      <c r="S46" s="404" t="s">
        <v>39</v>
      </c>
      <c r="T46" s="405"/>
      <c r="U46" s="454"/>
      <c r="V46" s="83">
        <f>'税抜者１_明細（Ⅰ物品費）'!$I$20</f>
        <v>0</v>
      </c>
      <c r="W46" s="84">
        <f>'税抜者２_明細（Ⅰ物品費）'!$I$20</f>
        <v>0</v>
      </c>
      <c r="X46" s="201">
        <f>'税抜者３_明細（Ⅰ物品費）'!$I$20</f>
        <v>0</v>
      </c>
      <c r="Y46" s="216">
        <f>'税抜者４_明細（Ⅰ物品費）'!$I$20</f>
        <v>0</v>
      </c>
      <c r="Z46" s="243">
        <f>'税抜者５_明細（Ⅰ物品費）'!$I$20</f>
        <v>0</v>
      </c>
      <c r="AA46" s="243">
        <v>0</v>
      </c>
      <c r="AB46" s="243">
        <v>0</v>
      </c>
      <c r="AC46" s="243">
        <v>0</v>
      </c>
      <c r="AD46" s="243">
        <v>0</v>
      </c>
      <c r="AE46" s="210">
        <v>0</v>
      </c>
    </row>
    <row r="47" spans="3:31" ht="20.100000000000001" customHeight="1" x14ac:dyDescent="0.15">
      <c r="C47" s="3"/>
      <c r="D47" s="411" t="s">
        <v>40</v>
      </c>
      <c r="E47" s="412"/>
      <c r="F47" s="299"/>
      <c r="G47" s="6">
        <f>'代表者_明細(Ⅰ物品費）'!$K21</f>
        <v>0</v>
      </c>
      <c r="H47" s="311"/>
      <c r="I47" s="114">
        <f>'税込者１_明細（Ⅰ物品費）'!$K21</f>
        <v>0</v>
      </c>
      <c r="J47" s="11">
        <f>'税込者２_明細（Ⅰ物品費）'!$K21</f>
        <v>0</v>
      </c>
      <c r="K47" s="11">
        <f>'税込者３_明細（Ⅰ物品費）'!$K21</f>
        <v>0</v>
      </c>
      <c r="L47" s="194">
        <f>'税込者４_明細（Ⅰ物品費）'!$K21</f>
        <v>0</v>
      </c>
      <c r="M47" s="11">
        <f>'税込者５_明細（Ⅰ物品費）'!$K$21</f>
        <v>0</v>
      </c>
      <c r="N47" s="11">
        <v>0</v>
      </c>
      <c r="O47" s="11">
        <v>0</v>
      </c>
      <c r="P47" s="11">
        <v>0</v>
      </c>
      <c r="Q47" s="11">
        <v>0</v>
      </c>
      <c r="R47" s="33">
        <v>0</v>
      </c>
      <c r="S47" s="3"/>
      <c r="T47" s="411" t="s">
        <v>40</v>
      </c>
      <c r="U47" s="455"/>
      <c r="V47" s="34">
        <f>'税抜者１_明細（Ⅰ物品費）'!$I21</f>
        <v>0</v>
      </c>
      <c r="W47" s="11">
        <f>'税抜者２_明細（Ⅰ物品費）'!$I21</f>
        <v>0</v>
      </c>
      <c r="X47" s="194">
        <f>'税抜者３_明細（Ⅰ物品費）'!$I21</f>
        <v>0</v>
      </c>
      <c r="Y47" s="217">
        <f>'税抜者４_明細（Ⅰ物品費）'!$I21</f>
        <v>0</v>
      </c>
      <c r="Z47" s="244">
        <f>'税抜者５_明細（Ⅰ物品費）'!$I$21</f>
        <v>0</v>
      </c>
      <c r="AA47" s="245">
        <v>0</v>
      </c>
      <c r="AB47" s="245">
        <v>0</v>
      </c>
      <c r="AC47" s="245">
        <v>0</v>
      </c>
      <c r="AD47" s="245">
        <v>0</v>
      </c>
      <c r="AE47" s="213">
        <v>0</v>
      </c>
    </row>
    <row r="48" spans="3:31" ht="20.100000000000001" customHeight="1" x14ac:dyDescent="0.15">
      <c r="C48" s="4"/>
      <c r="D48" s="415" t="s">
        <v>41</v>
      </c>
      <c r="E48" s="416"/>
      <c r="F48" s="300"/>
      <c r="G48" s="120">
        <f>'代表者_明細(Ⅰ物品費）'!$K37</f>
        <v>0</v>
      </c>
      <c r="H48" s="304"/>
      <c r="I48" s="115">
        <f>'税込者１_明細（Ⅰ物品費）'!$K37</f>
        <v>0</v>
      </c>
      <c r="J48" s="12">
        <f>'税込者２_明細（Ⅰ物品費）'!$K37</f>
        <v>0</v>
      </c>
      <c r="K48" s="12">
        <f>'税込者３_明細（Ⅰ物品費）'!$K37</f>
        <v>0</v>
      </c>
      <c r="L48" s="195">
        <f>'税込者４_明細（Ⅰ物品費）'!$K37</f>
        <v>0</v>
      </c>
      <c r="M48" s="12">
        <f>'税込者５_明細（Ⅰ物品費）'!$K$37</f>
        <v>0</v>
      </c>
      <c r="N48" s="12">
        <v>0</v>
      </c>
      <c r="O48" s="12">
        <v>0</v>
      </c>
      <c r="P48" s="12">
        <v>0</v>
      </c>
      <c r="Q48" s="12">
        <v>0</v>
      </c>
      <c r="R48" s="29">
        <v>0</v>
      </c>
      <c r="S48" s="4"/>
      <c r="T48" s="415" t="s">
        <v>41</v>
      </c>
      <c r="U48" s="456"/>
      <c r="V48" s="28">
        <f>'税抜者１_明細（Ⅰ物品費）'!$I37</f>
        <v>0</v>
      </c>
      <c r="W48" s="12">
        <f>'税抜者２_明細（Ⅰ物品費）'!$I37</f>
        <v>0</v>
      </c>
      <c r="X48" s="195">
        <f>'税抜者３_明細（Ⅰ物品費）'!$I37</f>
        <v>0</v>
      </c>
      <c r="Y48" s="218">
        <f>'税抜者４_明細（Ⅰ物品費）'!$I37</f>
        <v>0</v>
      </c>
      <c r="Z48" s="246">
        <f>'税抜者５_明細（Ⅰ物品費）'!$I$37</f>
        <v>0</v>
      </c>
      <c r="AA48" s="246">
        <v>0</v>
      </c>
      <c r="AB48" s="246">
        <v>0</v>
      </c>
      <c r="AC48" s="246">
        <v>0</v>
      </c>
      <c r="AD48" s="246">
        <v>0</v>
      </c>
      <c r="AE48" s="211">
        <v>0</v>
      </c>
    </row>
    <row r="49" spans="3:31" ht="20.100000000000001" customHeight="1" x14ac:dyDescent="0.15">
      <c r="C49" s="408" t="s">
        <v>42</v>
      </c>
      <c r="D49" s="409"/>
      <c r="E49" s="409"/>
      <c r="F49" s="315">
        <v>0</v>
      </c>
      <c r="G49" s="121">
        <f>'代表者_明細（Ⅱ人件費・謝金）'!$K$20</f>
        <v>0</v>
      </c>
      <c r="H49" s="317">
        <f>F49-G49</f>
        <v>0</v>
      </c>
      <c r="I49" s="113">
        <f>'税込者１_明細（Ⅱ人件費・謝金）'!$K$20</f>
        <v>0</v>
      </c>
      <c r="J49" s="82">
        <f>'税込者２_明細（Ⅱ人件費・謝金）'!$K$20</f>
        <v>0</v>
      </c>
      <c r="K49" s="82">
        <f>'税込者３_明細（Ⅱ人件費・謝金）'!$K$20</f>
        <v>0</v>
      </c>
      <c r="L49" s="196">
        <f>'税込者４_明細（Ⅱ人件費・謝金）'!$K$20</f>
        <v>0</v>
      </c>
      <c r="M49" s="82">
        <f>'税込者５_明細（Ⅱ人件費・謝金）'!$K$20</f>
        <v>0</v>
      </c>
      <c r="N49" s="86">
        <v>0</v>
      </c>
      <c r="O49" s="86">
        <v>0</v>
      </c>
      <c r="P49" s="86">
        <v>0</v>
      </c>
      <c r="Q49" s="86">
        <v>0</v>
      </c>
      <c r="R49" s="241">
        <v>0</v>
      </c>
      <c r="S49" s="408" t="s">
        <v>42</v>
      </c>
      <c r="T49" s="409"/>
      <c r="U49" s="457"/>
      <c r="V49" s="85">
        <f>'税抜者１_明細（Ⅱ人件費・謝金）'!$I$20</f>
        <v>0</v>
      </c>
      <c r="W49" s="86">
        <f>'税抜者２_明細（Ⅱ人件費・謝金）'!$I$20</f>
        <v>0</v>
      </c>
      <c r="X49" s="202">
        <f>'税抜者３_明細（Ⅱ人件費・謝金）'!$I$20</f>
        <v>0</v>
      </c>
      <c r="Y49" s="219">
        <f>'税抜者４_明細（Ⅱ人件費・謝金）'!$I$20</f>
        <v>0</v>
      </c>
      <c r="Z49" s="247">
        <f>'税抜者５_明細（Ⅱ人件費・謝金）'!$I$20</f>
        <v>0</v>
      </c>
      <c r="AA49" s="247">
        <v>0</v>
      </c>
      <c r="AB49" s="247">
        <v>0</v>
      </c>
      <c r="AC49" s="247">
        <v>0</v>
      </c>
      <c r="AD49" s="247">
        <v>0</v>
      </c>
      <c r="AE49" s="212">
        <v>0</v>
      </c>
    </row>
    <row r="50" spans="3:31" ht="20.100000000000001" customHeight="1" x14ac:dyDescent="0.15">
      <c r="C50" s="3"/>
      <c r="D50" s="411" t="s">
        <v>43</v>
      </c>
      <c r="E50" s="412"/>
      <c r="F50" s="299"/>
      <c r="G50" s="6">
        <f>'代表者_明細（Ⅱ人件費・謝金）'!$K21</f>
        <v>0</v>
      </c>
      <c r="H50" s="311"/>
      <c r="I50" s="114">
        <f>'税込者１_明細（Ⅱ人件費・謝金）'!$K21</f>
        <v>0</v>
      </c>
      <c r="J50" s="11">
        <f>'税込者２_明細（Ⅱ人件費・謝金）'!$K21</f>
        <v>0</v>
      </c>
      <c r="K50" s="11">
        <f>'税込者３_明細（Ⅱ人件費・謝金）'!$K21</f>
        <v>0</v>
      </c>
      <c r="L50" s="194">
        <f>'税込者４_明細（Ⅱ人件費・謝金）'!$K21</f>
        <v>0</v>
      </c>
      <c r="M50" s="11">
        <f>'税込者５_明細（Ⅱ人件費・謝金）'!$K$21</f>
        <v>0</v>
      </c>
      <c r="N50" s="25">
        <v>0</v>
      </c>
      <c r="O50" s="25">
        <v>0</v>
      </c>
      <c r="P50" s="25">
        <v>0</v>
      </c>
      <c r="Q50" s="25">
        <v>0</v>
      </c>
      <c r="R50" s="242">
        <v>0</v>
      </c>
      <c r="S50" s="3"/>
      <c r="T50" s="411" t="s">
        <v>43</v>
      </c>
      <c r="U50" s="455"/>
      <c r="V50" s="24">
        <f>'税抜者１_明細（Ⅱ人件費・謝金）'!$I21</f>
        <v>0</v>
      </c>
      <c r="W50" s="25">
        <f>'税抜者２_明細（Ⅱ人件費・謝金）'!$I21</f>
        <v>0</v>
      </c>
      <c r="X50" s="203">
        <f>'税抜者３_明細（Ⅱ人件費・謝金）'!$I21</f>
        <v>0</v>
      </c>
      <c r="Y50" s="220">
        <f>'税抜者４_明細（Ⅱ人件費・謝金）'!$I21</f>
        <v>0</v>
      </c>
      <c r="Z50" s="245">
        <f>'税抜者５_明細（Ⅱ人件費・謝金）'!$I$21</f>
        <v>0</v>
      </c>
      <c r="AA50" s="245">
        <v>0</v>
      </c>
      <c r="AB50" s="245">
        <v>0</v>
      </c>
      <c r="AC50" s="245">
        <v>0</v>
      </c>
      <c r="AD50" s="245">
        <v>0</v>
      </c>
      <c r="AE50" s="213">
        <v>0</v>
      </c>
    </row>
    <row r="51" spans="3:31" ht="20.100000000000001" customHeight="1" x14ac:dyDescent="0.15">
      <c r="C51" s="4"/>
      <c r="D51" s="415" t="s">
        <v>44</v>
      </c>
      <c r="E51" s="416"/>
      <c r="F51" s="300"/>
      <c r="G51" s="120">
        <f>'代表者_明細（Ⅱ人件費・謝金）'!$K42</f>
        <v>0</v>
      </c>
      <c r="H51" s="304"/>
      <c r="I51" s="115">
        <f>'税込者１_明細（Ⅱ人件費・謝金）'!$K42</f>
        <v>0</v>
      </c>
      <c r="J51" s="12">
        <f>'税込者２_明細（Ⅱ人件費・謝金）'!$K42</f>
        <v>0</v>
      </c>
      <c r="K51" s="12">
        <f>'税込者３_明細（Ⅱ人件費・謝金）'!$K42</f>
        <v>0</v>
      </c>
      <c r="L51" s="195">
        <f>'税込者４_明細（Ⅱ人件費・謝金）'!$K42</f>
        <v>0</v>
      </c>
      <c r="M51" s="12">
        <f>'税込者５_明細（Ⅱ人件費・謝金）'!$K$42</f>
        <v>0</v>
      </c>
      <c r="N51" s="12">
        <v>0</v>
      </c>
      <c r="O51" s="12">
        <v>0</v>
      </c>
      <c r="P51" s="12">
        <v>0</v>
      </c>
      <c r="Q51" s="12">
        <v>0</v>
      </c>
      <c r="R51" s="29">
        <v>0</v>
      </c>
      <c r="S51" s="4"/>
      <c r="T51" s="415" t="s">
        <v>44</v>
      </c>
      <c r="U51" s="456"/>
      <c r="V51" s="28">
        <f>'税抜者１_明細（Ⅱ人件費・謝金）'!$I42</f>
        <v>0</v>
      </c>
      <c r="W51" s="12">
        <f>'税抜者２_明細（Ⅱ人件費・謝金）'!$I42</f>
        <v>0</v>
      </c>
      <c r="X51" s="195">
        <f>'税抜者３_明細（Ⅱ人件費・謝金）'!$I42</f>
        <v>0</v>
      </c>
      <c r="Y51" s="218">
        <f>'税抜者４_明細（Ⅱ人件費・謝金）'!$I42</f>
        <v>0</v>
      </c>
      <c r="Z51" s="246">
        <f>'税抜者５_明細（Ⅱ人件費・謝金）'!$I$42</f>
        <v>0</v>
      </c>
      <c r="AA51" s="246">
        <v>0</v>
      </c>
      <c r="AB51" s="246">
        <v>0</v>
      </c>
      <c r="AC51" s="246">
        <v>0</v>
      </c>
      <c r="AD51" s="246">
        <v>0</v>
      </c>
      <c r="AE51" s="211">
        <v>0</v>
      </c>
    </row>
    <row r="52" spans="3:31" ht="20.100000000000001" customHeight="1" x14ac:dyDescent="0.15">
      <c r="C52" s="408" t="s">
        <v>45</v>
      </c>
      <c r="D52" s="409"/>
      <c r="E52" s="409"/>
      <c r="F52" s="316">
        <v>0</v>
      </c>
      <c r="G52" s="122">
        <f>'代表者_明細（Ⅲ旅費）'!$K$20</f>
        <v>0</v>
      </c>
      <c r="H52" s="318">
        <f>F52-G52</f>
        <v>0</v>
      </c>
      <c r="I52" s="116">
        <f>'税込者１_明細（Ⅲ旅費）'!$K$20</f>
        <v>0</v>
      </c>
      <c r="J52" s="87">
        <f>'税込者２_明細（Ⅲ旅費）'!$K$20</f>
        <v>0</v>
      </c>
      <c r="K52" s="87">
        <f>'税込者３_明細（Ⅲ旅費）'!$K$20</f>
        <v>0</v>
      </c>
      <c r="L52" s="197">
        <f>'税込者４_明細（Ⅲ旅費）'!$K$20</f>
        <v>0</v>
      </c>
      <c r="M52" s="87">
        <f>'税込者５_明細（Ⅲ旅費）'!$K$20</f>
        <v>0</v>
      </c>
      <c r="N52" s="87">
        <v>0</v>
      </c>
      <c r="O52" s="87">
        <v>0</v>
      </c>
      <c r="P52" s="87">
        <v>0</v>
      </c>
      <c r="Q52" s="87">
        <v>0</v>
      </c>
      <c r="R52" s="147">
        <v>0</v>
      </c>
      <c r="S52" s="408" t="s">
        <v>45</v>
      </c>
      <c r="T52" s="409"/>
      <c r="U52" s="457"/>
      <c r="V52" s="85">
        <f>'税抜者１_明細（Ⅲ旅費）'!$I$20</f>
        <v>0</v>
      </c>
      <c r="W52" s="86">
        <f>'税抜者２_明細（Ⅲ旅費）'!$I$20</f>
        <v>0</v>
      </c>
      <c r="X52" s="202">
        <f>'税抜者３_明細（Ⅲ旅費）'!$I$20</f>
        <v>0</v>
      </c>
      <c r="Y52" s="219">
        <f>'税抜者４_明細（Ⅲ旅費）'!$I$20</f>
        <v>0</v>
      </c>
      <c r="Z52" s="247">
        <f>'税抜者５_明細（Ⅲ旅費）'!$I$20</f>
        <v>0</v>
      </c>
      <c r="AA52" s="247">
        <v>0</v>
      </c>
      <c r="AB52" s="247">
        <v>0</v>
      </c>
      <c r="AC52" s="247">
        <v>0</v>
      </c>
      <c r="AD52" s="247">
        <v>0</v>
      </c>
      <c r="AE52" s="212">
        <v>0</v>
      </c>
    </row>
    <row r="53" spans="3:31" ht="20.100000000000001" customHeight="1" x14ac:dyDescent="0.15">
      <c r="C53" s="4"/>
      <c r="D53" s="413" t="s">
        <v>46</v>
      </c>
      <c r="E53" s="414"/>
      <c r="F53" s="301"/>
      <c r="G53" s="123">
        <f>'代表者_明細（Ⅲ旅費）'!$K21</f>
        <v>0</v>
      </c>
      <c r="H53" s="312"/>
      <c r="I53" s="117">
        <f>'税込者１_明細（Ⅲ旅費）'!$K21</f>
        <v>0</v>
      </c>
      <c r="J53" s="13">
        <f>'税込者２_明細（Ⅲ旅費）'!$K21</f>
        <v>0</v>
      </c>
      <c r="K53" s="13">
        <f>'税込者３_明細（Ⅲ旅費）'!$K21</f>
        <v>0</v>
      </c>
      <c r="L53" s="198">
        <f>'税込者４_明細（Ⅲ旅費）'!$K21</f>
        <v>0</v>
      </c>
      <c r="M53" s="13">
        <f>'税込者５_明細（Ⅲ旅費）'!$K$21</f>
        <v>0</v>
      </c>
      <c r="N53" s="13">
        <v>0</v>
      </c>
      <c r="O53" s="13">
        <v>0</v>
      </c>
      <c r="P53" s="13">
        <v>0</v>
      </c>
      <c r="Q53" s="13">
        <v>0</v>
      </c>
      <c r="R53" s="31">
        <v>0</v>
      </c>
      <c r="S53" s="4"/>
      <c r="T53" s="413" t="s">
        <v>46</v>
      </c>
      <c r="U53" s="458"/>
      <c r="V53" s="30">
        <f>'税抜者１_明細（Ⅲ旅費）'!$I21</f>
        <v>0</v>
      </c>
      <c r="W53" s="13">
        <f>'税抜者２_明細（Ⅲ旅費）'!$I21</f>
        <v>0</v>
      </c>
      <c r="X53" s="198">
        <f>'税抜者３_明細（Ⅲ旅費）'!$I21</f>
        <v>0</v>
      </c>
      <c r="Y53" s="221">
        <f>'税抜者４_明細（Ⅲ旅費）'!$I21</f>
        <v>0</v>
      </c>
      <c r="Z53" s="249">
        <f>'税抜者５_明細（Ⅲ旅費）'!$I$21</f>
        <v>0</v>
      </c>
      <c r="AA53" s="249">
        <v>0</v>
      </c>
      <c r="AB53" s="249">
        <v>0</v>
      </c>
      <c r="AC53" s="249">
        <v>0</v>
      </c>
      <c r="AD53" s="249">
        <v>0</v>
      </c>
      <c r="AE53" s="214">
        <v>0</v>
      </c>
    </row>
    <row r="54" spans="3:31" ht="20.100000000000001" customHeight="1" x14ac:dyDescent="0.15">
      <c r="C54" s="408" t="s">
        <v>47</v>
      </c>
      <c r="D54" s="409"/>
      <c r="E54" s="409"/>
      <c r="F54" s="315">
        <v>0</v>
      </c>
      <c r="G54" s="121">
        <f>'代表者_明細（Ⅳその他）'!$K$20+'代表者_明細（Ⅳその他）'!$K97</f>
        <v>0</v>
      </c>
      <c r="H54" s="317">
        <f>F54-G54</f>
        <v>0</v>
      </c>
      <c r="I54" s="113">
        <f>'税込者１_明細（Ⅳその他）'!$K$20+'税込者１_明細（Ⅳその他）'!$K97</f>
        <v>0</v>
      </c>
      <c r="J54" s="82">
        <f>'税込者２_明細（Ⅳその他）'!$K$20+'税込者２_明細（Ⅳその他）'!$K97</f>
        <v>0</v>
      </c>
      <c r="K54" s="82">
        <f>'税込者３_明細（Ⅳその他）'!$K$20+'税込者３_明細（Ⅳその他）'!$K97</f>
        <v>0</v>
      </c>
      <c r="L54" s="196">
        <f>'税込者４_明細（Ⅳその他）'!$K$20+'税込者４_明細（Ⅳその他）'!$K97</f>
        <v>0</v>
      </c>
      <c r="M54" s="82">
        <f>'税込者５_明細（Ⅳその他）'!$K$20+'税込者５_明細（Ⅳその他）'!$K97</f>
        <v>0</v>
      </c>
      <c r="N54" s="86">
        <v>0</v>
      </c>
      <c r="O54" s="86">
        <v>0</v>
      </c>
      <c r="P54" s="86">
        <v>0</v>
      </c>
      <c r="Q54" s="86">
        <v>0</v>
      </c>
      <c r="R54" s="241">
        <v>0</v>
      </c>
      <c r="S54" s="408" t="s">
        <v>47</v>
      </c>
      <c r="T54" s="409"/>
      <c r="U54" s="457"/>
      <c r="V54" s="85">
        <f>'税抜者１_明細（Ⅳその他）'!$I$20</f>
        <v>0</v>
      </c>
      <c r="W54" s="86">
        <f>'税抜者２_明細（Ⅳその他）'!$I$20</f>
        <v>0</v>
      </c>
      <c r="X54" s="202">
        <f>'税抜者３_明細（Ⅳその他）'!$I$20</f>
        <v>0</v>
      </c>
      <c r="Y54" s="219">
        <f>'税抜者４_明細（Ⅳその他）'!$I$20</f>
        <v>0</v>
      </c>
      <c r="Z54" s="247">
        <f>'税抜者５_明細（Ⅳその他）'!$I$20</f>
        <v>0</v>
      </c>
      <c r="AA54" s="247">
        <v>0</v>
      </c>
      <c r="AB54" s="247">
        <v>0</v>
      </c>
      <c r="AC54" s="247">
        <v>0</v>
      </c>
      <c r="AD54" s="247">
        <v>0</v>
      </c>
      <c r="AE54" s="212">
        <v>0</v>
      </c>
    </row>
    <row r="55" spans="3:31" ht="20.100000000000001" customHeight="1" x14ac:dyDescent="0.15">
      <c r="C55" s="3"/>
      <c r="D55" s="411" t="s">
        <v>48</v>
      </c>
      <c r="E55" s="412"/>
      <c r="F55" s="299"/>
      <c r="G55" s="6">
        <f>'代表者_明細（Ⅳその他）'!$K21</f>
        <v>0</v>
      </c>
      <c r="H55" s="311"/>
      <c r="I55" s="114">
        <f>'税込者１_明細（Ⅳその他）'!$K21</f>
        <v>0</v>
      </c>
      <c r="J55" s="11">
        <f>'税込者２_明細（Ⅳその他）'!$K21</f>
        <v>0</v>
      </c>
      <c r="K55" s="11">
        <f>'税込者３_明細（Ⅳその他）'!$K21</f>
        <v>0</v>
      </c>
      <c r="L55" s="194">
        <f>'税込者４_明細（Ⅳその他）'!$K21</f>
        <v>0</v>
      </c>
      <c r="M55" s="11">
        <f>'税込者５_明細（Ⅳその他）'!$K$21</f>
        <v>0</v>
      </c>
      <c r="N55" s="25">
        <v>0</v>
      </c>
      <c r="O55" s="25">
        <v>0</v>
      </c>
      <c r="P55" s="25">
        <v>0</v>
      </c>
      <c r="Q55" s="25">
        <v>0</v>
      </c>
      <c r="R55" s="242">
        <v>0</v>
      </c>
      <c r="S55" s="3"/>
      <c r="T55" s="411" t="s">
        <v>48</v>
      </c>
      <c r="U55" s="455"/>
      <c r="V55" s="24">
        <f>'税抜者１_明細（Ⅳその他）'!$I21</f>
        <v>0</v>
      </c>
      <c r="W55" s="25">
        <f>'税抜者２_明細（Ⅳその他）'!$I21</f>
        <v>0</v>
      </c>
      <c r="X55" s="203">
        <f>'税抜者３_明細（Ⅳその他）'!$I21</f>
        <v>0</v>
      </c>
      <c r="Y55" s="220">
        <f>'税抜者４_明細（Ⅳその他）'!$I21</f>
        <v>0</v>
      </c>
      <c r="Z55" s="245">
        <f>'税抜者５_明細（Ⅳその他）'!$I$21</f>
        <v>0</v>
      </c>
      <c r="AA55" s="245">
        <v>0</v>
      </c>
      <c r="AB55" s="245">
        <v>0</v>
      </c>
      <c r="AC55" s="245">
        <v>0</v>
      </c>
      <c r="AD55" s="245">
        <v>0</v>
      </c>
      <c r="AE55" s="213">
        <v>0</v>
      </c>
    </row>
    <row r="56" spans="3:31" ht="20.100000000000001" customHeight="1" x14ac:dyDescent="0.15">
      <c r="C56" s="3"/>
      <c r="D56" s="406" t="s">
        <v>49</v>
      </c>
      <c r="E56" s="407"/>
      <c r="F56" s="302"/>
      <c r="G56" s="124">
        <f>'代表者_明細（Ⅳその他）'!$K42</f>
        <v>0</v>
      </c>
      <c r="H56" s="313"/>
      <c r="I56" s="118">
        <f>'税込者１_明細（Ⅳその他）'!$K42</f>
        <v>0</v>
      </c>
      <c r="J56" s="14">
        <f>'税込者２_明細（Ⅳその他）'!$K42</f>
        <v>0</v>
      </c>
      <c r="K56" s="14">
        <f>'税込者３_明細（Ⅳその他）'!$K42</f>
        <v>0</v>
      </c>
      <c r="L56" s="199">
        <f>'税込者４_明細（Ⅳその他）'!$K42</f>
        <v>0</v>
      </c>
      <c r="M56" s="14">
        <f>'税込者５_明細（Ⅳその他）'!$K$42</f>
        <v>0</v>
      </c>
      <c r="N56" s="14">
        <v>0</v>
      </c>
      <c r="O56" s="14">
        <v>0</v>
      </c>
      <c r="P56" s="14">
        <v>0</v>
      </c>
      <c r="Q56" s="14">
        <v>0</v>
      </c>
      <c r="R56" s="21">
        <v>0</v>
      </c>
      <c r="S56" s="3"/>
      <c r="T56" s="406" t="s">
        <v>49</v>
      </c>
      <c r="U56" s="459"/>
      <c r="V56" s="20">
        <f>'税抜者１_明細（Ⅳその他）'!$I42</f>
        <v>0</v>
      </c>
      <c r="W56" s="14">
        <f>'税抜者２_明細（Ⅳその他）'!$I42</f>
        <v>0</v>
      </c>
      <c r="X56" s="199">
        <f>'税抜者３_明細（Ⅳその他）'!$I42</f>
        <v>0</v>
      </c>
      <c r="Y56" s="222">
        <f>'税抜者４_明細（Ⅳその他）'!$I42</f>
        <v>0</v>
      </c>
      <c r="Z56" s="248">
        <f>'税抜者５_明細（Ⅳその他）'!$I$42</f>
        <v>0</v>
      </c>
      <c r="AA56" s="248">
        <v>0</v>
      </c>
      <c r="AB56" s="248">
        <v>0</v>
      </c>
      <c r="AC56" s="248">
        <v>0</v>
      </c>
      <c r="AD56" s="248">
        <v>0</v>
      </c>
      <c r="AE56" s="215">
        <v>0</v>
      </c>
    </row>
    <row r="57" spans="3:31" ht="20.100000000000001" customHeight="1" x14ac:dyDescent="0.15">
      <c r="C57" s="3"/>
      <c r="D57" s="406" t="s">
        <v>50</v>
      </c>
      <c r="E57" s="407"/>
      <c r="F57" s="302"/>
      <c r="G57" s="124">
        <f>'代表者_明細（Ⅳその他）'!$K48</f>
        <v>0</v>
      </c>
      <c r="H57" s="313"/>
      <c r="I57" s="118">
        <f>'税込者１_明細（Ⅳその他）'!$K48</f>
        <v>0</v>
      </c>
      <c r="J57" s="14">
        <f>'税込者２_明細（Ⅳその他）'!$K48</f>
        <v>0</v>
      </c>
      <c r="K57" s="14">
        <f>'税込者３_明細（Ⅳその他）'!$K48</f>
        <v>0</v>
      </c>
      <c r="L57" s="199">
        <f>'税込者４_明細（Ⅳその他）'!$K48</f>
        <v>0</v>
      </c>
      <c r="M57" s="14">
        <f>'税込者５_明細（Ⅳその他）'!$K$48</f>
        <v>0</v>
      </c>
      <c r="N57" s="14">
        <v>0</v>
      </c>
      <c r="O57" s="14">
        <v>0</v>
      </c>
      <c r="P57" s="14">
        <v>0</v>
      </c>
      <c r="Q57" s="14">
        <v>0</v>
      </c>
      <c r="R57" s="21">
        <v>0</v>
      </c>
      <c r="S57" s="3"/>
      <c r="T57" s="406" t="s">
        <v>50</v>
      </c>
      <c r="U57" s="459"/>
      <c r="V57" s="20">
        <f>'税抜者１_明細（Ⅳその他）'!$I48</f>
        <v>0</v>
      </c>
      <c r="W57" s="14">
        <f>'税抜者２_明細（Ⅳその他）'!$I48</f>
        <v>0</v>
      </c>
      <c r="X57" s="199">
        <f>'税抜者３_明細（Ⅳその他）'!$I48</f>
        <v>0</v>
      </c>
      <c r="Y57" s="222">
        <f>'税抜者４_明細（Ⅳその他）'!$I48</f>
        <v>0</v>
      </c>
      <c r="Z57" s="248">
        <f>'税抜者５_明細（Ⅳその他）'!$I$48</f>
        <v>0</v>
      </c>
      <c r="AA57" s="248">
        <v>0</v>
      </c>
      <c r="AB57" s="248">
        <v>0</v>
      </c>
      <c r="AC57" s="248">
        <v>0</v>
      </c>
      <c r="AD57" s="248">
        <v>0</v>
      </c>
      <c r="AE57" s="215">
        <v>0</v>
      </c>
    </row>
    <row r="58" spans="3:31" ht="20.100000000000001" customHeight="1" x14ac:dyDescent="0.15">
      <c r="C58" s="67"/>
      <c r="D58" s="406" t="s">
        <v>51</v>
      </c>
      <c r="E58" s="407"/>
      <c r="F58" s="302"/>
      <c r="G58" s="124">
        <f>'代表者_明細（Ⅳその他）'!$K59</f>
        <v>0</v>
      </c>
      <c r="H58" s="313"/>
      <c r="I58" s="118">
        <f>'税込者１_明細（Ⅳその他）'!$K59</f>
        <v>0</v>
      </c>
      <c r="J58" s="14">
        <f>'税込者２_明細（Ⅳその他）'!$K59</f>
        <v>0</v>
      </c>
      <c r="K58" s="14">
        <f>'税込者３_明細（Ⅳその他）'!$K59</f>
        <v>0</v>
      </c>
      <c r="L58" s="199">
        <f>'税込者４_明細（Ⅳその他）'!$K59</f>
        <v>0</v>
      </c>
      <c r="M58" s="14">
        <f>'税込者５_明細（Ⅳその他）'!$K$59</f>
        <v>0</v>
      </c>
      <c r="N58" s="14">
        <v>0</v>
      </c>
      <c r="O58" s="14">
        <v>0</v>
      </c>
      <c r="P58" s="14">
        <v>0</v>
      </c>
      <c r="Q58" s="14">
        <v>0</v>
      </c>
      <c r="R58" s="21">
        <v>0</v>
      </c>
      <c r="S58" s="67"/>
      <c r="T58" s="406" t="s">
        <v>51</v>
      </c>
      <c r="U58" s="459"/>
      <c r="V58" s="20">
        <f>'税抜者１_明細（Ⅳその他）'!$I59</f>
        <v>0</v>
      </c>
      <c r="W58" s="14">
        <f>'税抜者２_明細（Ⅳその他）'!$I59</f>
        <v>0</v>
      </c>
      <c r="X58" s="199">
        <f>'税抜者３_明細（Ⅳその他）'!$I59</f>
        <v>0</v>
      </c>
      <c r="Y58" s="222">
        <f>'税抜者４_明細（Ⅳその他）'!$I59</f>
        <v>0</v>
      </c>
      <c r="Z58" s="248">
        <f>'税抜者５_明細（Ⅳその他）'!$I$59</f>
        <v>0</v>
      </c>
      <c r="AA58" s="248">
        <v>0</v>
      </c>
      <c r="AB58" s="248">
        <v>0</v>
      </c>
      <c r="AC58" s="248">
        <v>0</v>
      </c>
      <c r="AD58" s="248">
        <v>0</v>
      </c>
      <c r="AE58" s="215">
        <v>0</v>
      </c>
    </row>
    <row r="59" spans="3:31" ht="20.100000000000001" customHeight="1" x14ac:dyDescent="0.15">
      <c r="C59" s="67"/>
      <c r="D59" s="406" t="s">
        <v>52</v>
      </c>
      <c r="E59" s="407"/>
      <c r="F59" s="302"/>
      <c r="G59" s="124">
        <f>'代表者_明細（Ⅳその他）'!$K70</f>
        <v>0</v>
      </c>
      <c r="H59" s="313"/>
      <c r="I59" s="118">
        <f>'税込者１_明細（Ⅳその他）'!$K70</f>
        <v>0</v>
      </c>
      <c r="J59" s="14">
        <f>'税込者２_明細（Ⅳその他）'!$K70</f>
        <v>0</v>
      </c>
      <c r="K59" s="14">
        <f>'税込者３_明細（Ⅳその他）'!$K70</f>
        <v>0</v>
      </c>
      <c r="L59" s="199">
        <f>'税込者４_明細（Ⅳその他）'!$K70</f>
        <v>0</v>
      </c>
      <c r="M59" s="14">
        <f>'税込者５_明細（Ⅳその他）'!$K$70</f>
        <v>0</v>
      </c>
      <c r="N59" s="14">
        <v>0</v>
      </c>
      <c r="O59" s="14">
        <v>0</v>
      </c>
      <c r="P59" s="14">
        <v>0</v>
      </c>
      <c r="Q59" s="14">
        <v>0</v>
      </c>
      <c r="R59" s="21">
        <v>0</v>
      </c>
      <c r="S59" s="67"/>
      <c r="T59" s="406" t="s">
        <v>52</v>
      </c>
      <c r="U59" s="459"/>
      <c r="V59" s="20">
        <f>'税抜者１_明細（Ⅳその他）'!$I70</f>
        <v>0</v>
      </c>
      <c r="W59" s="14">
        <f>'税抜者２_明細（Ⅳその他）'!$I70</f>
        <v>0</v>
      </c>
      <c r="X59" s="199">
        <f>'税抜者３_明細（Ⅳその他）'!$I70</f>
        <v>0</v>
      </c>
      <c r="Y59" s="222">
        <f>'税抜者４_明細（Ⅳその他）'!$I70</f>
        <v>0</v>
      </c>
      <c r="Z59" s="248">
        <f>'税抜者５_明細（Ⅳその他）'!$I$70</f>
        <v>0</v>
      </c>
      <c r="AA59" s="248">
        <v>0</v>
      </c>
      <c r="AB59" s="248">
        <v>0</v>
      </c>
      <c r="AC59" s="248">
        <v>0</v>
      </c>
      <c r="AD59" s="248">
        <v>0</v>
      </c>
      <c r="AE59" s="215">
        <v>0</v>
      </c>
    </row>
    <row r="60" spans="3:31" ht="20.100000000000001" customHeight="1" x14ac:dyDescent="0.15">
      <c r="C60" s="67"/>
      <c r="D60" s="406" t="s">
        <v>133</v>
      </c>
      <c r="E60" s="407"/>
      <c r="F60" s="303"/>
      <c r="G60" s="125">
        <f>'代表者_明細（Ⅳその他）'!$K76</f>
        <v>0</v>
      </c>
      <c r="H60" s="314"/>
      <c r="I60" s="119">
        <f>'税込者１_明細（Ⅳその他）'!$K76</f>
        <v>0</v>
      </c>
      <c r="J60" s="69">
        <f>'税込者２_明細（Ⅳその他）'!$K76</f>
        <v>0</v>
      </c>
      <c r="K60" s="69">
        <f>'税込者３_明細（Ⅳその他）'!$K76</f>
        <v>0</v>
      </c>
      <c r="L60" s="200">
        <f>'税込者４_明細（Ⅳその他）'!$K76</f>
        <v>0</v>
      </c>
      <c r="M60" s="69">
        <f>'税込者５_明細（Ⅳその他）'!$K$76</f>
        <v>0</v>
      </c>
      <c r="N60" s="69">
        <v>0</v>
      </c>
      <c r="O60" s="69">
        <v>0</v>
      </c>
      <c r="P60" s="69">
        <v>0</v>
      </c>
      <c r="Q60" s="69">
        <v>0</v>
      </c>
      <c r="R60" s="148">
        <v>0</v>
      </c>
      <c r="S60" s="67"/>
      <c r="T60" s="406" t="s">
        <v>133</v>
      </c>
      <c r="U60" s="459"/>
      <c r="V60" s="20">
        <f>'税抜者１_明細（Ⅳその他）'!$I76</f>
        <v>0</v>
      </c>
      <c r="W60" s="14">
        <f>'税抜者２_明細（Ⅳその他）'!$I76</f>
        <v>0</v>
      </c>
      <c r="X60" s="199">
        <f>'税抜者３_明細（Ⅳその他）'!$I76</f>
        <v>0</v>
      </c>
      <c r="Y60" s="222">
        <f>'税抜者４_明細（Ⅳその他）'!$I76</f>
        <v>0</v>
      </c>
      <c r="Z60" s="248">
        <f>'税抜者５_明細（Ⅳその他）'!$I$76</f>
        <v>0</v>
      </c>
      <c r="AA60" s="248">
        <v>0</v>
      </c>
      <c r="AB60" s="248">
        <v>0</v>
      </c>
      <c r="AC60" s="248">
        <v>0</v>
      </c>
      <c r="AD60" s="248">
        <v>0</v>
      </c>
      <c r="AE60" s="215">
        <v>0</v>
      </c>
    </row>
    <row r="61" spans="3:31" ht="20.100000000000001" customHeight="1" x14ac:dyDescent="0.15">
      <c r="C61" s="68"/>
      <c r="D61" s="415" t="s">
        <v>130</v>
      </c>
      <c r="E61" s="416"/>
      <c r="F61" s="300"/>
      <c r="G61" s="120">
        <f>'代表者_明細（Ⅳその他）'!$J97</f>
        <v>0</v>
      </c>
      <c r="H61" s="304"/>
      <c r="I61" s="115">
        <f>'税込者１_明細（Ⅳその他）'!$J97</f>
        <v>0</v>
      </c>
      <c r="J61" s="12">
        <f>'税込者２_明細（Ⅳその他）'!$J97</f>
        <v>0</v>
      </c>
      <c r="K61" s="12">
        <f>'税込者３_明細（Ⅳその他）'!$J97</f>
        <v>0</v>
      </c>
      <c r="L61" s="195">
        <f>'税込者４_明細（Ⅳその他）'!$J97</f>
        <v>0</v>
      </c>
      <c r="M61" s="12">
        <f>'税込者５_明細（Ⅳその他）'!$J$97</f>
        <v>0</v>
      </c>
      <c r="N61" s="12">
        <v>0</v>
      </c>
      <c r="O61" s="12">
        <v>0</v>
      </c>
      <c r="P61" s="12">
        <v>0</v>
      </c>
      <c r="Q61" s="12">
        <v>0</v>
      </c>
      <c r="R61" s="29">
        <v>0</v>
      </c>
      <c r="S61" s="68"/>
      <c r="T61" s="415" t="s">
        <v>130</v>
      </c>
      <c r="U61" s="456"/>
      <c r="V61" s="70" t="s">
        <v>131</v>
      </c>
      <c r="W61" s="71" t="s">
        <v>129</v>
      </c>
      <c r="X61" s="204"/>
      <c r="Y61" s="204"/>
      <c r="Z61" s="71" t="s">
        <v>129</v>
      </c>
      <c r="AA61" s="71"/>
      <c r="AB61" s="71" t="s">
        <v>129</v>
      </c>
      <c r="AC61" s="71" t="s">
        <v>129</v>
      </c>
      <c r="AD61" s="71" t="s">
        <v>129</v>
      </c>
      <c r="AE61" s="72" t="s">
        <v>129</v>
      </c>
    </row>
    <row r="62" spans="3:31" ht="20.100000000000001" customHeight="1" x14ac:dyDescent="0.15">
      <c r="C62" s="461" t="s">
        <v>55</v>
      </c>
      <c r="D62" s="462"/>
      <c r="E62" s="462"/>
      <c r="F62" s="378">
        <f>F46+F49+F52+F54</f>
        <v>0</v>
      </c>
      <c r="G62" s="133">
        <f>G$46+G$49+G$52+G$54</f>
        <v>0</v>
      </c>
      <c r="H62" s="379">
        <f>F62-G62</f>
        <v>0</v>
      </c>
      <c r="I62" s="114">
        <f t="shared" ref="I62:Y62" si="1">I$46+I$49+I$52+I$54</f>
        <v>0</v>
      </c>
      <c r="J62" s="11">
        <f t="shared" si="1"/>
        <v>0</v>
      </c>
      <c r="K62" s="11">
        <f t="shared" si="1"/>
        <v>0</v>
      </c>
      <c r="L62" s="194">
        <f t="shared" si="1"/>
        <v>0</v>
      </c>
      <c r="M62" s="11">
        <f t="shared" ref="M62" si="2">M$46+M$49+M$52+M$54</f>
        <v>0</v>
      </c>
      <c r="N62" s="11">
        <v>0</v>
      </c>
      <c r="O62" s="11">
        <v>0</v>
      </c>
      <c r="P62" s="11">
        <v>0</v>
      </c>
      <c r="Q62" s="11">
        <v>0</v>
      </c>
      <c r="R62" s="33">
        <v>0</v>
      </c>
      <c r="S62" s="461" t="s">
        <v>55</v>
      </c>
      <c r="T62" s="462"/>
      <c r="U62" s="463"/>
      <c r="V62" s="34">
        <f t="shared" si="1"/>
        <v>0</v>
      </c>
      <c r="W62" s="11">
        <f t="shared" si="1"/>
        <v>0</v>
      </c>
      <c r="X62" s="11">
        <f t="shared" si="1"/>
        <v>0</v>
      </c>
      <c r="Y62" s="11">
        <f t="shared" si="1"/>
        <v>0</v>
      </c>
      <c r="Z62" s="11">
        <f t="shared" ref="Z62" si="3">Z$46+Z$49+Z$52+Z$54</f>
        <v>0</v>
      </c>
      <c r="AA62" s="25">
        <v>0</v>
      </c>
      <c r="AB62" s="25">
        <v>0</v>
      </c>
      <c r="AC62" s="25">
        <v>0</v>
      </c>
      <c r="AD62" s="25">
        <v>0</v>
      </c>
      <c r="AE62" s="242">
        <v>0</v>
      </c>
    </row>
    <row r="63" spans="3:31" ht="20.100000000000001" customHeight="1" x14ac:dyDescent="0.15">
      <c r="C63" s="464" t="s">
        <v>128</v>
      </c>
      <c r="D63" s="416"/>
      <c r="E63" s="416"/>
      <c r="F63" s="375">
        <v>0</v>
      </c>
      <c r="G63" s="376">
        <f>IF($J$19="",ROUNDDOWN(G62*G$71,0),"     NG")</f>
        <v>0</v>
      </c>
      <c r="H63" s="377">
        <f>IFERROR(F63-G63,"")</f>
        <v>0</v>
      </c>
      <c r="I63" s="115">
        <f>IF($J$20="",ROUNDDOWN(I62*I$71,0),"     NG")</f>
        <v>0</v>
      </c>
      <c r="J63" s="12">
        <f>IF($J$21="",ROUNDDOWN(J62*J$71,0),"     NG")</f>
        <v>0</v>
      </c>
      <c r="K63" s="12">
        <f>IF($J$22="",ROUNDDOWN(K62*K$71,0),"     NG")</f>
        <v>0</v>
      </c>
      <c r="L63" s="195">
        <f>IF($J$23="",ROUNDDOWN(L62*L$71,0),"     NG")</f>
        <v>0</v>
      </c>
      <c r="M63" s="12">
        <f>IF($J$24="",ROUNDDOWN(M62*M$71,0),"     NG")</f>
        <v>0</v>
      </c>
      <c r="N63" s="12">
        <v>0</v>
      </c>
      <c r="O63" s="12">
        <v>0</v>
      </c>
      <c r="P63" s="12">
        <v>0</v>
      </c>
      <c r="Q63" s="12">
        <v>0</v>
      </c>
      <c r="R63" s="29">
        <v>0</v>
      </c>
      <c r="S63" s="464" t="s">
        <v>128</v>
      </c>
      <c r="T63" s="416"/>
      <c r="U63" s="456"/>
      <c r="V63" s="28">
        <f>IF($J$30="",ROUNDDOWN(V62*V$71,0),"     NG")</f>
        <v>0</v>
      </c>
      <c r="W63" s="12">
        <f>IF($J$31="",ROUNDDOWN(W62*W$71,0),"     NG")</f>
        <v>0</v>
      </c>
      <c r="X63" s="12">
        <f>IF($J$32="",ROUNDDOWN(X62*X$71,0),"     NG")</f>
        <v>0</v>
      </c>
      <c r="Y63" s="12">
        <f>IF($J$33="",ROUNDDOWN(Y62*Y$71,0),"     NG")</f>
        <v>0</v>
      </c>
      <c r="Z63" s="12">
        <f>IF($J$34="",ROUNDDOWN(Z62*Z$71,0),"     NG")</f>
        <v>0</v>
      </c>
      <c r="AA63" s="12">
        <v>0</v>
      </c>
      <c r="AB63" s="12">
        <v>0</v>
      </c>
      <c r="AC63" s="12">
        <v>0</v>
      </c>
      <c r="AD63" s="12">
        <v>0</v>
      </c>
      <c r="AE63" s="29">
        <v>0</v>
      </c>
    </row>
    <row r="64" spans="3:31" ht="20.100000000000001" customHeight="1" thickBot="1" x14ac:dyDescent="0.2">
      <c r="C64" s="461" t="s">
        <v>54</v>
      </c>
      <c r="D64" s="462"/>
      <c r="E64" s="462"/>
      <c r="F64" s="334">
        <f>F62+F63</f>
        <v>0</v>
      </c>
      <c r="G64" s="121">
        <f>G62+G63</f>
        <v>0</v>
      </c>
      <c r="H64" s="342">
        <f t="shared" ref="H64:H68" si="4">IFERROR(F64-G64,"")</f>
        <v>0</v>
      </c>
      <c r="I64" s="298">
        <f>IFERROR(I62+I63,"")</f>
        <v>0</v>
      </c>
      <c r="J64" s="137">
        <f t="shared" ref="J64:R64" si="5">IFERROR(J62+J63,"")</f>
        <v>0</v>
      </c>
      <c r="K64" s="137">
        <f t="shared" si="5"/>
        <v>0</v>
      </c>
      <c r="L64" s="138">
        <f t="shared" si="5"/>
        <v>0</v>
      </c>
      <c r="M64" s="137">
        <f t="shared" si="5"/>
        <v>0</v>
      </c>
      <c r="N64" s="137">
        <f t="shared" si="5"/>
        <v>0</v>
      </c>
      <c r="O64" s="137">
        <f t="shared" si="5"/>
        <v>0</v>
      </c>
      <c r="P64" s="137">
        <f t="shared" si="5"/>
        <v>0</v>
      </c>
      <c r="Q64" s="137">
        <f t="shared" si="5"/>
        <v>0</v>
      </c>
      <c r="R64" s="139">
        <f t="shared" si="5"/>
        <v>0</v>
      </c>
      <c r="S64" s="465" t="s">
        <v>54</v>
      </c>
      <c r="T64" s="466"/>
      <c r="U64" s="467"/>
      <c r="V64" s="136">
        <f t="shared" ref="V64:AE64" si="6">IFERROR(V62+V63,"")</f>
        <v>0</v>
      </c>
      <c r="W64" s="137">
        <f t="shared" si="6"/>
        <v>0</v>
      </c>
      <c r="X64" s="137">
        <f t="shared" si="6"/>
        <v>0</v>
      </c>
      <c r="Y64" s="137">
        <f t="shared" si="6"/>
        <v>0</v>
      </c>
      <c r="Z64" s="137">
        <f t="shared" si="6"/>
        <v>0</v>
      </c>
      <c r="AA64" s="250">
        <f t="shared" si="6"/>
        <v>0</v>
      </c>
      <c r="AB64" s="250">
        <f t="shared" si="6"/>
        <v>0</v>
      </c>
      <c r="AC64" s="250">
        <f t="shared" si="6"/>
        <v>0</v>
      </c>
      <c r="AD64" s="250">
        <f t="shared" si="6"/>
        <v>0</v>
      </c>
      <c r="AE64" s="251">
        <f t="shared" si="6"/>
        <v>0</v>
      </c>
    </row>
    <row r="65" spans="2:31" ht="20.100000000000001" customHeight="1" x14ac:dyDescent="0.15">
      <c r="C65" s="476" t="s">
        <v>151</v>
      </c>
      <c r="D65" s="477"/>
      <c r="E65" s="477"/>
      <c r="F65" s="335">
        <v>0</v>
      </c>
      <c r="G65" s="135">
        <f>IFERROR(I64+J64+K64+L64+M64+N64+O64+P64+Q64+R64+V64+W64+X64+Y64+Z64+AA64+AB64+AC64+AD64+AE64,"")</f>
        <v>0</v>
      </c>
      <c r="H65" s="343">
        <f t="shared" si="4"/>
        <v>0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2:31" ht="20.100000000000001" customHeight="1" x14ac:dyDescent="0.15">
      <c r="C66" s="475" t="s">
        <v>53</v>
      </c>
      <c r="D66" s="412"/>
      <c r="E66" s="412"/>
      <c r="F66" s="336">
        <f>F64+F65</f>
        <v>0</v>
      </c>
      <c r="G66" s="133">
        <f>IFERROR(G64+G65,"")</f>
        <v>0</v>
      </c>
      <c r="H66" s="342">
        <f t="shared" si="4"/>
        <v>0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2:31" ht="20.100000000000001" customHeight="1" x14ac:dyDescent="0.15">
      <c r="B67" s="53">
        <v>0.05</v>
      </c>
      <c r="C67" s="143" t="s">
        <v>132</v>
      </c>
      <c r="D67" s="144"/>
      <c r="E67" s="144"/>
      <c r="F67" s="338">
        <v>0</v>
      </c>
      <c r="G67" s="339">
        <f>IFERROR(ROUNDDOWN(G66*G$70/(1+G$70),0),0)</f>
        <v>0</v>
      </c>
      <c r="H67" s="339">
        <f t="shared" si="4"/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7"/>
    </row>
    <row r="68" spans="2:31" ht="20.100000000000001" customHeight="1" thickBot="1" x14ac:dyDescent="0.2">
      <c r="C68" s="473" t="s">
        <v>135</v>
      </c>
      <c r="D68" s="474"/>
      <c r="E68" s="474"/>
      <c r="F68" s="337">
        <f>F66</f>
        <v>0</v>
      </c>
      <c r="G68" s="134">
        <f>G66</f>
        <v>0</v>
      </c>
      <c r="H68" s="344">
        <f t="shared" si="4"/>
        <v>0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2:31" ht="30" customHeight="1" x14ac:dyDescent="0.15">
      <c r="C69" s="2"/>
      <c r="D69" s="2"/>
      <c r="E69" s="2"/>
      <c r="F69" s="478" t="str">
        <f>IF(G65="","",IF(H68&lt;&gt;0,(IF(G68=0,"","契約金額と計画金額が一致していません")),""))</f>
        <v/>
      </c>
      <c r="G69" s="478"/>
      <c r="H69" s="47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2:31" ht="20.100000000000001" customHeight="1" x14ac:dyDescent="0.15">
      <c r="C70" s="2"/>
      <c r="D70" s="468" t="s">
        <v>181</v>
      </c>
      <c r="E70" s="469"/>
      <c r="F70" s="470"/>
      <c r="G70" s="232">
        <v>0.08</v>
      </c>
      <c r="H70" s="319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2:31" s="2" customFormat="1" ht="20.100000000000001" customHeight="1" x14ac:dyDescent="0.15">
      <c r="D71" s="468" t="s">
        <v>152</v>
      </c>
      <c r="E71" s="469"/>
      <c r="F71" s="470"/>
      <c r="G71" s="294">
        <f>IF($J$19="",$I$19,"NG")</f>
        <v>0</v>
      </c>
      <c r="H71" s="320"/>
      <c r="I71" s="294">
        <f>IF($J$20="",$I$20,"NG")</f>
        <v>0</v>
      </c>
      <c r="J71" s="294">
        <f>IF($J$21="",$I$21,"NG")</f>
        <v>0</v>
      </c>
      <c r="K71" s="294">
        <f>IF($J$22="",$I$22,"NG")</f>
        <v>0</v>
      </c>
      <c r="L71" s="294">
        <f>IF($J$23="",$I$23,"NG")</f>
        <v>0</v>
      </c>
      <c r="M71" s="294">
        <f>IF($J$24="",$I$24,"NG")</f>
        <v>0</v>
      </c>
      <c r="N71" s="294">
        <f>IF($J$25="",$I$25,"NG")</f>
        <v>0</v>
      </c>
      <c r="O71" s="294">
        <f>IF($J$26="",$I$26,"NG")</f>
        <v>0</v>
      </c>
      <c r="P71" s="294">
        <f>IF($J$27="",$I$27,"NG")</f>
        <v>0</v>
      </c>
      <c r="Q71" s="294">
        <f>IF($J$28="",$I$28,"NG")</f>
        <v>0</v>
      </c>
      <c r="R71" s="294">
        <f>IF($J$29="",$I$29,"NG")</f>
        <v>0</v>
      </c>
      <c r="S71" s="5"/>
      <c r="T71" s="460" t="s">
        <v>152</v>
      </c>
      <c r="U71" s="460"/>
      <c r="V71" s="294">
        <f>IF($J$30="",$I$30,"NG")</f>
        <v>0</v>
      </c>
      <c r="W71" s="294">
        <f>IF($J$31="",$I$31,"NG")</f>
        <v>0</v>
      </c>
      <c r="X71" s="294">
        <f>IF($J$32="",$I$32,"NG")</f>
        <v>0</v>
      </c>
      <c r="Y71" s="294">
        <f>IF($J$33="",$I$33,"NG")</f>
        <v>0</v>
      </c>
      <c r="Z71" s="294">
        <f>IF($J$34="",$I$34,"NG")</f>
        <v>0</v>
      </c>
      <c r="AA71" s="294">
        <f>IF($J$35="",$I$35,"NG")</f>
        <v>0</v>
      </c>
      <c r="AB71" s="294">
        <f>IF($J$36="",$I$36,"NG")</f>
        <v>0</v>
      </c>
      <c r="AC71" s="294">
        <f>IF($J$37="",$I$37,"NG")</f>
        <v>0</v>
      </c>
      <c r="AD71" s="294">
        <f>IF($J$38="",$I$38,"NG")</f>
        <v>0</v>
      </c>
      <c r="AE71" s="294">
        <f>IF($J$39="",$I$39,"NG")</f>
        <v>0</v>
      </c>
    </row>
    <row r="73" spans="2:31" ht="30" customHeight="1" x14ac:dyDescent="0.15">
      <c r="D73" s="471" t="s">
        <v>253</v>
      </c>
      <c r="E73" s="472"/>
      <c r="F73" s="472"/>
      <c r="G73" s="341">
        <f>IF(F62=0,0,(SUMIF(H46:H54,"&gt;0"))/F62)</f>
        <v>0</v>
      </c>
    </row>
    <row r="74" spans="2:31" ht="20.100000000000001" customHeight="1" x14ac:dyDescent="0.15">
      <c r="D74" s="340"/>
      <c r="E74" s="340"/>
      <c r="F74" s="340"/>
      <c r="G74" s="340"/>
    </row>
  </sheetData>
  <sheetProtection algorithmName="SHA-512" hashValue="DDT2j8ir7lQNwZOuKkXA7O8O1Jijsoed+Ap1J6M//6zG7/MLhseERKe13w6m2k0wqp3n1N6PjhBoo6qiBQhQuQ==" saltValue="Eh/txSeFIkK4V3h/lU4PGw==" spinCount="100000" sheet="1" formatCells="0"/>
  <protectedRanges>
    <protectedRange sqref="G70:H70" name="範囲3"/>
    <protectedRange sqref="D14:S16" name="範囲1"/>
    <protectedRange sqref="K19:K39" name="範囲2"/>
    <protectedRange sqref="D13:K13" name="範囲1_2"/>
    <protectedRange sqref="G19:I24 G30:I34" name="範囲2_2"/>
  </protectedRanges>
  <mergeCells count="98">
    <mergeCell ref="D70:F70"/>
    <mergeCell ref="D71:F71"/>
    <mergeCell ref="D73:F73"/>
    <mergeCell ref="D61:E61"/>
    <mergeCell ref="C62:E62"/>
    <mergeCell ref="C68:E68"/>
    <mergeCell ref="C66:E66"/>
    <mergeCell ref="C65:E65"/>
    <mergeCell ref="C63:E63"/>
    <mergeCell ref="C64:E64"/>
    <mergeCell ref="F69:H69"/>
    <mergeCell ref="T71:U71"/>
    <mergeCell ref="T61:U61"/>
    <mergeCell ref="S62:U62"/>
    <mergeCell ref="S63:U63"/>
    <mergeCell ref="S64:U64"/>
    <mergeCell ref="T56:U56"/>
    <mergeCell ref="T57:U57"/>
    <mergeCell ref="T58:U58"/>
    <mergeCell ref="T59:U59"/>
    <mergeCell ref="T60:U60"/>
    <mergeCell ref="T51:U51"/>
    <mergeCell ref="S52:U52"/>
    <mergeCell ref="T53:U53"/>
    <mergeCell ref="S54:U54"/>
    <mergeCell ref="T55:U55"/>
    <mergeCell ref="S46:U46"/>
    <mergeCell ref="T47:U47"/>
    <mergeCell ref="T48:U48"/>
    <mergeCell ref="S49:U49"/>
    <mergeCell ref="T50:U50"/>
    <mergeCell ref="C12:K12"/>
    <mergeCell ref="U13:AB13"/>
    <mergeCell ref="U14:AB14"/>
    <mergeCell ref="U15:AB15"/>
    <mergeCell ref="U16:AB16"/>
    <mergeCell ref="D13:I13"/>
    <mergeCell ref="D14:I14"/>
    <mergeCell ref="D15:I15"/>
    <mergeCell ref="D16:I16"/>
    <mergeCell ref="C18:D18"/>
    <mergeCell ref="S41:U41"/>
    <mergeCell ref="S42:U42"/>
    <mergeCell ref="S43:U43"/>
    <mergeCell ref="S44:U44"/>
    <mergeCell ref="F18:G18"/>
    <mergeCell ref="F19:G19"/>
    <mergeCell ref="C41:E41"/>
    <mergeCell ref="C44:E44"/>
    <mergeCell ref="C20:D39"/>
    <mergeCell ref="F31:G31"/>
    <mergeCell ref="F32:G32"/>
    <mergeCell ref="F33:G33"/>
    <mergeCell ref="F34:G34"/>
    <mergeCell ref="F35:G35"/>
    <mergeCell ref="F36:G36"/>
    <mergeCell ref="V44:AE45"/>
    <mergeCell ref="C19:D19"/>
    <mergeCell ref="T45:U45"/>
    <mergeCell ref="C42:E42"/>
    <mergeCell ref="C43:E43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C46:E46"/>
    <mergeCell ref="D60:E60"/>
    <mergeCell ref="C54:E54"/>
    <mergeCell ref="D45:E45"/>
    <mergeCell ref="D47:E47"/>
    <mergeCell ref="D53:E53"/>
    <mergeCell ref="D50:E50"/>
    <mergeCell ref="D51:E51"/>
    <mergeCell ref="C52:E52"/>
    <mergeCell ref="D58:E58"/>
    <mergeCell ref="D59:E59"/>
    <mergeCell ref="D55:E55"/>
    <mergeCell ref="D56:E56"/>
    <mergeCell ref="D57:E57"/>
    <mergeCell ref="C49:E49"/>
    <mergeCell ref="D48:E48"/>
    <mergeCell ref="I44:R45"/>
    <mergeCell ref="F37:G37"/>
    <mergeCell ref="F38:G38"/>
    <mergeCell ref="F39:G39"/>
    <mergeCell ref="F41:H41"/>
    <mergeCell ref="F42:H42"/>
    <mergeCell ref="F43:H43"/>
    <mergeCell ref="F44:F45"/>
    <mergeCell ref="G44:G45"/>
    <mergeCell ref="H44:H45"/>
  </mergeCells>
  <phoneticPr fontId="5"/>
  <conditionalFormatting sqref="G73">
    <cfRule type="expression" dxfId="0" priority="1">
      <formula>G73 &gt; 0.3</formula>
    </cfRule>
  </conditionalFormatting>
  <dataValidations count="4">
    <dataValidation type="list" allowBlank="1" showInputMessage="1" showErrorMessage="1" sqref="G70">
      <formula1>"8%"</formula1>
    </dataValidation>
    <dataValidation type="whole" operator="greaterThanOrEqual" allowBlank="1" showInputMessage="1" showErrorMessage="1" error="0以上の整数を入力してください" sqref="F46 F49 F52 F54 F63 F65 F67">
      <formula1>0</formula1>
    </dataValidation>
    <dataValidation type="decimal" operator="greaterThanOrEqual" allowBlank="1" showInputMessage="1" showErrorMessage="1" error="0%以上の値を入力してください" sqref="I30:I34">
      <formula1>0</formula1>
    </dataValidation>
    <dataValidation type="decimal" operator="greaterThanOrEqual" allowBlank="1" showInputMessage="1" showErrorMessage="1" error="0%以上の値を入力してください" sqref="I19:I24">
      <formula1>0</formula1>
    </dataValidation>
  </dataValidations>
  <pageMargins left="0.98425196850393704" right="0.39370078740157483" top="1.7322834645669292" bottom="0.59055118110236227" header="1.1023622047244095" footer="0.51181102362204722"/>
  <pageSetup paperSize="9" scale="58" fitToHeight="0" pageOrder="overThenDown" orientation="landscape" r:id="rId1"/>
  <headerFooter alignWithMargins="0">
    <oddHeader>&amp;L(30-2)
様式１－１－２別紙１&amp;R年度別実施計画書　別紙１</oddHeader>
    <oddFooter>&amp;C&amp;P／&amp;N</oddFooter>
  </headerFooter>
  <rowBreaks count="1" manualBreakCount="1">
    <brk id="40" min="2" max="30" man="1"/>
  </rowBreaks>
  <colBreaks count="1" manualBreakCount="1">
    <brk id="18" min="11" max="74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9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9" width="10.625" style="38" customWidth="1"/>
    <col min="10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A2"/>
      <c r="C2" s="260" t="str">
        <f>'代表者_明細(Ⅰ物品費）'!C2</f>
        <v>［記入要領］</v>
      </c>
    </row>
    <row r="3" spans="1:10" ht="12" x14ac:dyDescent="0.15">
      <c r="C3" s="264" t="str">
        <f>'代表者_明細(Ⅰ物品費）'!C3</f>
        <v>１．水色地/黄色地のセル</v>
      </c>
    </row>
    <row r="4" spans="1:10" ht="12" x14ac:dyDescent="0.15">
      <c r="C4" s="260" t="str">
        <f>'代表者_明細(Ⅰ物品費）'!C4</f>
        <v>　　・水色地のセルのみ必要事項を記入してください。</v>
      </c>
    </row>
    <row r="5" spans="1:10" ht="12" x14ac:dyDescent="0.15">
      <c r="C5" s="261" t="str">
        <f>'代表者_明細(Ⅰ物品費）'!C5</f>
        <v>　　・文字入力が不要なセルは空欄にしておいてください。</v>
      </c>
    </row>
    <row r="6" spans="1:10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0" ht="12" x14ac:dyDescent="0.15">
      <c r="C7" s="381" t="str">
        <f>'代表者_明細(Ⅰ物品費）'!C7</f>
        <v>２．行の追加・削除と行の高さ調整</v>
      </c>
    </row>
    <row r="8" spans="1:10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0" ht="12" x14ac:dyDescent="0.15">
      <c r="C9" s="260"/>
    </row>
    <row r="12" spans="1:10" ht="20.100000000000001" customHeight="1" x14ac:dyDescent="0.15">
      <c r="C12" s="481" t="s">
        <v>56</v>
      </c>
      <c r="D12" s="482"/>
      <c r="E12" s="482"/>
      <c r="F12" s="482"/>
      <c r="G12" s="482"/>
      <c r="H12" s="482"/>
    </row>
    <row r="13" spans="1:10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58"/>
      <c r="J13" s="58"/>
    </row>
    <row r="14" spans="1:10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58"/>
      <c r="J14" s="58"/>
    </row>
    <row r="15" spans="1:10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58"/>
      <c r="J15" s="58"/>
    </row>
    <row r="16" spans="1:10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IF(一括契約【税込用】必要積算経費一覧表_当該年度!$H$21&lt;&gt;0, 一括契約【税込用】必要積算経費一覧表_当該年度!$H$21," ")</f>
        <v xml:space="preserve"> </v>
      </c>
      <c r="F16" s="346"/>
      <c r="G16" s="62"/>
      <c r="H16" s="62"/>
      <c r="I16" s="58"/>
      <c r="J16" s="58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IF(一括契約【税込用】必要積算経費一覧表_当該年度!$F$21&lt;&gt;0, 一括契約【税込用】必要積算経費一覧表_当該年度!$F$21," ")</f>
        <v xml:space="preserve"> </v>
      </c>
      <c r="F17" s="496"/>
      <c r="G17" s="496"/>
      <c r="H17" s="496"/>
      <c r="I17" s="59"/>
      <c r="J17" s="59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138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146</v>
      </c>
      <c r="J19" s="109" t="s">
        <v>147</v>
      </c>
      <c r="K19" s="480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329" t="str">
        <f>一括契約【税込用】必要積算経費一覧表_当該年度!$C$46</f>
        <v>Ⅰ　物品費</v>
      </c>
      <c r="D20" s="497" t="s">
        <v>258</v>
      </c>
      <c r="E20" s="497"/>
      <c r="F20" s="497"/>
      <c r="G20" s="498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一括契約【税込用】必要積算経費一覧表_当該年度!$D$47</f>
        <v>１　設備備品費</v>
      </c>
      <c r="E21" s="493"/>
      <c r="F21" s="493"/>
      <c r="G21" s="494"/>
      <c r="H21" s="94">
        <f>SUM(H22:H36)</f>
        <v>0</v>
      </c>
      <c r="I21" s="94">
        <f>SUM(I22:I36)</f>
        <v>0</v>
      </c>
      <c r="J21" s="91">
        <f>IFERROR(ROUNDDOWN(I21*一括契約【税込用】必要積算経費一覧表_当該年度!$G$70,0),0)</f>
        <v>0</v>
      </c>
      <c r="K21" s="89">
        <f>H21+I21</f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65"/>
      <c r="F22" s="348"/>
      <c r="G22" s="266"/>
      <c r="H22" s="150"/>
      <c r="I22" s="1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54"/>
      <c r="I23" s="1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54"/>
      <c r="I24" s="1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54"/>
      <c r="I25" s="1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9"/>
      <c r="H26" s="154"/>
      <c r="I26" s="1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9"/>
      <c r="H27" s="154"/>
      <c r="I27" s="1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9"/>
      <c r="H28" s="154"/>
      <c r="I28" s="1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9"/>
      <c r="H29" s="154"/>
      <c r="I29" s="1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9"/>
      <c r="H30" s="154"/>
      <c r="I30" s="1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9"/>
      <c r="H31" s="154"/>
      <c r="I31" s="1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9"/>
      <c r="H32" s="154"/>
      <c r="I32" s="1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9"/>
      <c r="H33" s="154"/>
      <c r="I33" s="1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9"/>
      <c r="H34" s="154"/>
      <c r="I34" s="1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9"/>
      <c r="H35" s="154"/>
      <c r="I35" s="1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thickBot="1" x14ac:dyDescent="0.2">
      <c r="C36" s="44"/>
      <c r="D36" s="157" t="s">
        <v>27</v>
      </c>
      <c r="E36" s="270"/>
      <c r="F36" s="350"/>
      <c r="G36" s="271"/>
      <c r="H36" s="158"/>
      <c r="I36" s="159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thickBot="1" x14ac:dyDescent="0.2">
      <c r="C37" s="43"/>
      <c r="D37" s="492" t="str">
        <f>一括契約【税込用】必要積算経費一覧表_当該年度!$D$48</f>
        <v>２　消耗品費</v>
      </c>
      <c r="E37" s="493"/>
      <c r="F37" s="493"/>
      <c r="G37" s="493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IFERROR(ROUNDDOWN(I37*一括契約【税込用】必要積算経費一覧表_当該年度!$G$70,0),0)</f>
        <v>0</v>
      </c>
      <c r="K37" s="88">
        <f>H37+I37</f>
        <v>0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49" t="s">
        <v>3</v>
      </c>
      <c r="E38" s="265"/>
      <c r="F38" s="348"/>
      <c r="G38" s="272"/>
      <c r="H38" s="161"/>
      <c r="I38" s="1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4</v>
      </c>
      <c r="E39" s="267"/>
      <c r="F39" s="349"/>
      <c r="G39" s="269"/>
      <c r="H39" s="154"/>
      <c r="I39" s="1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5</v>
      </c>
      <c r="E40" s="267"/>
      <c r="F40" s="349"/>
      <c r="G40" s="269"/>
      <c r="H40" s="154"/>
      <c r="I40" s="1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51" t="s">
        <v>6</v>
      </c>
      <c r="E41" s="267"/>
      <c r="F41" s="349"/>
      <c r="G41" s="269"/>
      <c r="H41" s="154"/>
      <c r="I41" s="1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51" t="s">
        <v>7</v>
      </c>
      <c r="E42" s="267"/>
      <c r="F42" s="349"/>
      <c r="G42" s="269"/>
      <c r="H42" s="154"/>
      <c r="I42" s="1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51" t="s">
        <v>8</v>
      </c>
      <c r="E43" s="267"/>
      <c r="F43" s="349"/>
      <c r="G43" s="269"/>
      <c r="H43" s="154"/>
      <c r="I43" s="1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9</v>
      </c>
      <c r="E44" s="267"/>
      <c r="F44" s="349"/>
      <c r="G44" s="269"/>
      <c r="H44" s="154"/>
      <c r="I44" s="1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10</v>
      </c>
      <c r="E45" s="267"/>
      <c r="F45" s="349"/>
      <c r="G45" s="269"/>
      <c r="H45" s="154"/>
      <c r="I45" s="1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11</v>
      </c>
      <c r="E46" s="267"/>
      <c r="F46" s="349"/>
      <c r="G46" s="269"/>
      <c r="H46" s="154"/>
      <c r="I46" s="1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12</v>
      </c>
      <c r="E47" s="267"/>
      <c r="F47" s="349"/>
      <c r="G47" s="269"/>
      <c r="H47" s="154"/>
      <c r="I47" s="1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23</v>
      </c>
      <c r="E48" s="267"/>
      <c r="F48" s="349"/>
      <c r="G48" s="269"/>
      <c r="H48" s="154"/>
      <c r="I48" s="1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24</v>
      </c>
      <c r="E49" s="267"/>
      <c r="F49" s="349"/>
      <c r="G49" s="269"/>
      <c r="H49" s="154"/>
      <c r="I49" s="1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25</v>
      </c>
      <c r="E50" s="267"/>
      <c r="F50" s="349"/>
      <c r="G50" s="269"/>
      <c r="H50" s="154"/>
      <c r="I50" s="1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26</v>
      </c>
      <c r="E51" s="267"/>
      <c r="F51" s="349"/>
      <c r="G51" s="269"/>
      <c r="H51" s="154"/>
      <c r="I51" s="1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27</v>
      </c>
      <c r="E52" s="267"/>
      <c r="F52" s="349"/>
      <c r="G52" s="269"/>
      <c r="H52" s="154"/>
      <c r="I52" s="1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34</v>
      </c>
      <c r="E53" s="267"/>
      <c r="F53" s="349"/>
      <c r="G53" s="269"/>
      <c r="H53" s="154"/>
      <c r="I53" s="1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35</v>
      </c>
      <c r="E54" s="267"/>
      <c r="F54" s="349"/>
      <c r="G54" s="269"/>
      <c r="H54" s="154"/>
      <c r="I54" s="1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36</v>
      </c>
      <c r="E55" s="267"/>
      <c r="F55" s="349"/>
      <c r="G55" s="269"/>
      <c r="H55" s="154"/>
      <c r="I55" s="1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37</v>
      </c>
      <c r="E56" s="267"/>
      <c r="F56" s="349"/>
      <c r="G56" s="269"/>
      <c r="H56" s="154"/>
      <c r="I56" s="1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thickBot="1" x14ac:dyDescent="0.2">
      <c r="C57" s="45"/>
      <c r="D57" s="162" t="s">
        <v>38</v>
      </c>
      <c r="E57" s="273"/>
      <c r="F57" s="351"/>
      <c r="G57" s="274"/>
      <c r="H57" s="163"/>
      <c r="I57" s="164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3:22" ht="20.100000000000001" customHeight="1" x14ac:dyDescent="0.15">
      <c r="D58" s="46"/>
    </row>
    <row r="59" spans="3:22" ht="20.100000000000001" customHeight="1" x14ac:dyDescent="0.15">
      <c r="D59" s="46"/>
    </row>
  </sheetData>
  <sheetProtection algorithmName="SHA-512" hashValue="c9cRg9LaTWSwn8vuJqXMZCNlM6MSvjEYneedOnxoURqFFLnAA4wnrfUJH4tLHwsbN+RvrEf+i1R00tsINuvabw==" saltValue="F/40/q6PlytNgECYWkjdbQ==" spinCount="100000" sheet="1" formatCells="0" formatRows="0" insertRows="0"/>
  <protectedRanges>
    <protectedRange sqref="M19:V57" name="範囲2"/>
    <protectedRange sqref="D22:I36 D38:I57" name="範囲1"/>
  </protectedRanges>
  <mergeCells count="16">
    <mergeCell ref="D20:G20"/>
    <mergeCell ref="D21:G21"/>
    <mergeCell ref="D37:G37"/>
    <mergeCell ref="K18:K19"/>
    <mergeCell ref="C12:H12"/>
    <mergeCell ref="C15:D15"/>
    <mergeCell ref="C17:D17"/>
    <mergeCell ref="C14:D14"/>
    <mergeCell ref="I18:J18"/>
    <mergeCell ref="C13:D13"/>
    <mergeCell ref="E13:H13"/>
    <mergeCell ref="H18:H19"/>
    <mergeCell ref="C18:G18"/>
    <mergeCell ref="E15:H15"/>
    <mergeCell ref="E14:H14"/>
    <mergeCell ref="E17:H17"/>
  </mergeCells>
  <phoneticPr fontId="5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I22" sqref="I22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9" width="10.25" style="38" customWidth="1"/>
    <col min="10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A2"/>
      <c r="C2" s="260" t="str">
        <f>'代表者_明細(Ⅰ物品費）'!C2</f>
        <v>［記入要領］</v>
      </c>
    </row>
    <row r="3" spans="1:10" ht="12" x14ac:dyDescent="0.15">
      <c r="C3" s="264" t="str">
        <f>'代表者_明細(Ⅰ物品費）'!C3</f>
        <v>１．水色地/黄色地のセル</v>
      </c>
    </row>
    <row r="4" spans="1:10" ht="12" x14ac:dyDescent="0.15">
      <c r="C4" s="260" t="str">
        <f>'代表者_明細(Ⅰ物品費）'!C4</f>
        <v>　　・水色地のセルのみ必要事項を記入してください。</v>
      </c>
    </row>
    <row r="5" spans="1:10" ht="12" x14ac:dyDescent="0.15">
      <c r="C5" s="261" t="str">
        <f>'代表者_明細(Ⅰ物品費）'!C5</f>
        <v>　　・文字入力が不要なセルは空欄にしておいてください。</v>
      </c>
    </row>
    <row r="6" spans="1:10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0" ht="12" x14ac:dyDescent="0.15">
      <c r="C7" s="381" t="str">
        <f>'代表者_明細(Ⅰ物品費）'!C7</f>
        <v>２．行の追加・削除と行の高さ調整</v>
      </c>
    </row>
    <row r="8" spans="1:10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0" ht="12" x14ac:dyDescent="0.15">
      <c r="C9" s="260"/>
    </row>
    <row r="12" spans="1:10" ht="20.100000000000001" customHeight="1" x14ac:dyDescent="0.15">
      <c r="C12" s="481" t="s">
        <v>57</v>
      </c>
      <c r="D12" s="482"/>
      <c r="E12" s="482"/>
      <c r="F12" s="482"/>
      <c r="G12" s="482"/>
      <c r="H12" s="482"/>
    </row>
    <row r="13" spans="1:10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60"/>
      <c r="J13" s="60"/>
    </row>
    <row r="14" spans="1:10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60"/>
      <c r="J14" s="60"/>
    </row>
    <row r="15" spans="1:10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60"/>
      <c r="J15" s="60"/>
    </row>
    <row r="16" spans="1:10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IF(一括契約【税込用】必要積算経費一覧表_当該年度!$H$21&lt;&gt;0, 一括契約【税込用】必要積算経費一覧表_当該年度!$H$21," ")</f>
        <v xml:space="preserve"> </v>
      </c>
      <c r="F16" s="346"/>
      <c r="G16" s="62"/>
      <c r="H16" s="62"/>
      <c r="I16" s="60"/>
      <c r="J16" s="60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IF(一括契約【税込用】必要積算経費一覧表_当該年度!$F$21&lt;&gt;0, 一括契約【税込用】必要積算経費一覧表_当該年度!$F$21," ")</f>
        <v xml:space="preserve"> </v>
      </c>
      <c r="F17" s="496"/>
      <c r="G17" s="496"/>
      <c r="H17" s="496"/>
      <c r="I17" s="61"/>
      <c r="J17" s="61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138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146</v>
      </c>
      <c r="J19" s="109" t="s">
        <v>147</v>
      </c>
      <c r="K19" s="480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一括契約【税込用】必要積算経費一覧表_当該年度!$C$49</f>
        <v>Ⅱ　人件費・謝金</v>
      </c>
      <c r="D20" s="502"/>
      <c r="E20" s="497" t="s">
        <v>254</v>
      </c>
      <c r="F20" s="497"/>
      <c r="G20" s="498"/>
      <c r="H20" s="92">
        <f>H21+H42</f>
        <v>0</v>
      </c>
      <c r="I20" s="92">
        <f>I21+I42</f>
        <v>0</v>
      </c>
      <c r="J20" s="191">
        <f>J21+J42</f>
        <v>0</v>
      </c>
      <c r="K20" s="65">
        <f>H20+I20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一括契約【税込用】必要積算経費一覧表_当該年度!$D$50</f>
        <v>１　人件費</v>
      </c>
      <c r="E21" s="493"/>
      <c r="F21" s="493"/>
      <c r="G21" s="494"/>
      <c r="H21" s="94">
        <f>SUM(H22:H41)</f>
        <v>0</v>
      </c>
      <c r="I21" s="190">
        <f>SUM(I22:I41)</f>
        <v>0</v>
      </c>
      <c r="J21" s="100">
        <f>IFERROR(ROUNDDOWN(I21*一括契約【税込用】必要積算経費一覧表_当該年度!$G$70,0),0)</f>
        <v>0</v>
      </c>
      <c r="K21" s="89">
        <f>H21+I21</f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28"/>
      <c r="I22" s="1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77"/>
      <c r="F23" s="349"/>
      <c r="G23" s="268"/>
      <c r="H23" s="129"/>
      <c r="I23" s="1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77"/>
      <c r="F24" s="349"/>
      <c r="G24" s="268"/>
      <c r="H24" s="129"/>
      <c r="I24" s="1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77"/>
      <c r="F25" s="349"/>
      <c r="G25" s="268"/>
      <c r="H25" s="129"/>
      <c r="I25" s="1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77"/>
      <c r="F26" s="349"/>
      <c r="G26" s="268"/>
      <c r="H26" s="129"/>
      <c r="I26" s="1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77"/>
      <c r="F27" s="349"/>
      <c r="G27" s="268"/>
      <c r="H27" s="129"/>
      <c r="I27" s="1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77"/>
      <c r="F28" s="349"/>
      <c r="G28" s="268"/>
      <c r="H28" s="129"/>
      <c r="I28" s="1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77"/>
      <c r="F29" s="349"/>
      <c r="G29" s="268"/>
      <c r="H29" s="129"/>
      <c r="I29" s="1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77"/>
      <c r="F30" s="349"/>
      <c r="G30" s="268"/>
      <c r="H30" s="129"/>
      <c r="I30" s="1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77"/>
      <c r="F31" s="349"/>
      <c r="G31" s="268"/>
      <c r="H31" s="129"/>
      <c r="I31" s="1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77"/>
      <c r="F32" s="349"/>
      <c r="G32" s="268"/>
      <c r="H32" s="129"/>
      <c r="I32" s="1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77"/>
      <c r="F33" s="349"/>
      <c r="G33" s="268"/>
      <c r="H33" s="129"/>
      <c r="I33" s="1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77"/>
      <c r="F34" s="349"/>
      <c r="G34" s="268"/>
      <c r="H34" s="129"/>
      <c r="I34" s="1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77"/>
      <c r="F35" s="349"/>
      <c r="G35" s="268"/>
      <c r="H35" s="129"/>
      <c r="I35" s="1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77"/>
      <c r="F36" s="349"/>
      <c r="G36" s="268"/>
      <c r="H36" s="129"/>
      <c r="I36" s="1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66"/>
      <c r="F37" s="352"/>
      <c r="G37" s="153"/>
      <c r="H37" s="129"/>
      <c r="I37" s="1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77"/>
      <c r="F38" s="349"/>
      <c r="G38" s="268"/>
      <c r="H38" s="129"/>
      <c r="I38" s="1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77"/>
      <c r="F39" s="349"/>
      <c r="G39" s="268"/>
      <c r="H39" s="129"/>
      <c r="I39" s="1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77"/>
      <c r="F40" s="353"/>
      <c r="G40" s="289"/>
      <c r="H40" s="129"/>
      <c r="I40" s="1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4"/>
      <c r="D41" s="157" t="s">
        <v>38</v>
      </c>
      <c r="E41" s="282"/>
      <c r="F41" s="354"/>
      <c r="G41" s="283"/>
      <c r="H41" s="130"/>
      <c r="I41" s="159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一括契約【税込用】必要積算経費一覧表_当該年度!$D$51</f>
        <v>２　謝金</v>
      </c>
      <c r="E42" s="493"/>
      <c r="F42" s="493"/>
      <c r="G42" s="494"/>
      <c r="H42" s="94">
        <f>SUM(H43:H52)</f>
        <v>0</v>
      </c>
      <c r="I42" s="94">
        <f>SUM(I43:I52)</f>
        <v>0</v>
      </c>
      <c r="J42" s="88">
        <f>IFERROR(ROUNDDOWN(I42*一括契約【税込用】必要積算経費一覧表_当該年度!$G$70,0),0)</f>
        <v>0</v>
      </c>
      <c r="K42" s="88">
        <f>H42+I42</f>
        <v>0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69" t="s">
        <v>3</v>
      </c>
      <c r="E43" s="276"/>
      <c r="F43" s="355"/>
      <c r="G43" s="284"/>
      <c r="H43" s="161"/>
      <c r="I43" s="1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9"/>
      <c r="H44" s="154"/>
      <c r="I44" s="1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77"/>
      <c r="F45" s="353"/>
      <c r="G45" s="269"/>
      <c r="H45" s="154"/>
      <c r="I45" s="1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77"/>
      <c r="F46" s="353"/>
      <c r="G46" s="285"/>
      <c r="H46" s="154"/>
      <c r="I46" s="1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7</v>
      </c>
      <c r="E47" s="277"/>
      <c r="F47" s="353"/>
      <c r="G47" s="285"/>
      <c r="H47" s="154"/>
      <c r="I47" s="1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8</v>
      </c>
      <c r="E48" s="277"/>
      <c r="F48" s="353"/>
      <c r="G48" s="285"/>
      <c r="H48" s="154"/>
      <c r="I48" s="1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9</v>
      </c>
      <c r="E49" s="277"/>
      <c r="F49" s="353"/>
      <c r="G49" s="285"/>
      <c r="H49" s="154"/>
      <c r="I49" s="1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10</v>
      </c>
      <c r="E50" s="277"/>
      <c r="F50" s="353"/>
      <c r="G50" s="285"/>
      <c r="H50" s="154"/>
      <c r="I50" s="1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11</v>
      </c>
      <c r="E51" s="277"/>
      <c r="F51" s="353"/>
      <c r="G51" s="285"/>
      <c r="H51" s="154"/>
      <c r="I51" s="1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thickBot="1" x14ac:dyDescent="0.2">
      <c r="C52" s="47"/>
      <c r="D52" s="162" t="s">
        <v>12</v>
      </c>
      <c r="E52" s="286"/>
      <c r="F52" s="356"/>
      <c r="G52" s="287"/>
      <c r="H52" s="163"/>
      <c r="I52" s="164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D53" s="46"/>
      <c r="E53" s="275"/>
      <c r="F53" s="358"/>
      <c r="G53" s="275"/>
    </row>
    <row r="54" spans="3:22" ht="20.100000000000001" customHeight="1" x14ac:dyDescent="0.15">
      <c r="D54" s="46"/>
      <c r="E54" s="275"/>
      <c r="F54" s="358"/>
      <c r="G54" s="275"/>
    </row>
    <row r="55" spans="3:22" ht="20.100000000000001" customHeight="1" x14ac:dyDescent="0.15">
      <c r="E55" s="275"/>
      <c r="F55" s="358"/>
      <c r="G55" s="275"/>
    </row>
    <row r="56" spans="3:22" ht="20.100000000000001" customHeight="1" x14ac:dyDescent="0.15">
      <c r="E56" s="275"/>
      <c r="F56" s="358"/>
      <c r="G56" s="275"/>
    </row>
    <row r="57" spans="3:22" ht="20.100000000000001" customHeight="1" x14ac:dyDescent="0.15">
      <c r="E57" s="275"/>
      <c r="F57" s="358"/>
      <c r="G57" s="275"/>
    </row>
  </sheetData>
  <sheetProtection algorithmName="SHA-512" hashValue="n3HbxG4ZGtXzOfEsE2PoVsh7T4TVPHqJb6MdO4e+NbNfOuWjYnAiSTuVLmmvTFADqNnieLVSVDSab+7ZYH4p7w==" saltValue="xscZvnP5LRXW11/bOPiXWQ==" spinCount="100000" sheet="1" formatCells="0" formatRows="0" insertRows="0"/>
  <protectedRanges>
    <protectedRange sqref="M19:V52" name="範囲2"/>
    <protectedRange sqref="D22:G41 I22:I41 D43:I52" name="範囲1"/>
  </protectedRanges>
  <mergeCells count="17">
    <mergeCell ref="K18:K19"/>
    <mergeCell ref="H18:H19"/>
    <mergeCell ref="C18:G18"/>
    <mergeCell ref="I18:J18"/>
    <mergeCell ref="D42:G42"/>
    <mergeCell ref="D21:G21"/>
    <mergeCell ref="C20:D20"/>
    <mergeCell ref="E20:G20"/>
    <mergeCell ref="C12:H12"/>
    <mergeCell ref="C15:D15"/>
    <mergeCell ref="C17:D17"/>
    <mergeCell ref="E13:H13"/>
    <mergeCell ref="E15:H15"/>
    <mergeCell ref="E14:H14"/>
    <mergeCell ref="E17:H17"/>
    <mergeCell ref="C14:D14"/>
    <mergeCell ref="C13:D13"/>
  </mergeCells>
  <phoneticPr fontId="5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9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M27" sqref="M27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9" width="10.25" style="38" customWidth="1"/>
    <col min="10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A2"/>
      <c r="C2" s="260" t="str">
        <f>'代表者_明細(Ⅰ物品費）'!C2</f>
        <v>［記入要領］</v>
      </c>
    </row>
    <row r="3" spans="1:10" ht="12" x14ac:dyDescent="0.15">
      <c r="C3" s="264" t="str">
        <f>'代表者_明細(Ⅰ物品費）'!C3</f>
        <v>１．水色地/黄色地のセル</v>
      </c>
    </row>
    <row r="4" spans="1:10" ht="12" x14ac:dyDescent="0.15">
      <c r="C4" s="260" t="str">
        <f>'代表者_明細(Ⅰ物品費）'!C4</f>
        <v>　　・水色地のセルのみ必要事項を記入してください。</v>
      </c>
    </row>
    <row r="5" spans="1:10" ht="12" x14ac:dyDescent="0.15">
      <c r="C5" s="261" t="str">
        <f>'代表者_明細(Ⅰ物品費）'!C5</f>
        <v>　　・文字入力が不要なセルは空欄にしておいてください。</v>
      </c>
    </row>
    <row r="6" spans="1:10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0" ht="12" x14ac:dyDescent="0.15">
      <c r="C7" s="381" t="str">
        <f>'代表者_明細(Ⅰ物品費）'!C7</f>
        <v>２．行の追加・削除と行の高さ調整</v>
      </c>
    </row>
    <row r="8" spans="1:10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0" ht="12" x14ac:dyDescent="0.15">
      <c r="C9" s="260"/>
    </row>
    <row r="12" spans="1:10" ht="20.100000000000001" customHeight="1" x14ac:dyDescent="0.15">
      <c r="C12" s="481" t="s">
        <v>76</v>
      </c>
      <c r="D12" s="482"/>
      <c r="E12" s="482"/>
      <c r="F12" s="482"/>
      <c r="G12" s="482"/>
      <c r="H12" s="482"/>
    </row>
    <row r="13" spans="1:10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60"/>
      <c r="J13" s="60"/>
    </row>
    <row r="14" spans="1:10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60"/>
      <c r="J14" s="60"/>
    </row>
    <row r="15" spans="1:10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60"/>
      <c r="J15" s="60"/>
    </row>
    <row r="16" spans="1:10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IF(一括契約【税込用】必要積算経費一覧表_当該年度!$H$21&lt;&gt;0, 一括契約【税込用】必要積算経費一覧表_当該年度!$H$21," ")</f>
        <v xml:space="preserve"> </v>
      </c>
      <c r="F16" s="346"/>
      <c r="G16" s="62"/>
      <c r="H16" s="62"/>
      <c r="I16" s="60"/>
      <c r="J16" s="60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IF(一括契約【税込用】必要積算経費一覧表_当該年度!$F$21&lt;&gt;0, 一括契約【税込用】必要積算経費一覧表_当該年度!$F$21," ")</f>
        <v xml:space="preserve"> </v>
      </c>
      <c r="F17" s="496"/>
      <c r="G17" s="496"/>
      <c r="H17" s="496"/>
      <c r="I17" s="61"/>
      <c r="J17" s="61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138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146</v>
      </c>
      <c r="J19" s="109" t="s">
        <v>147</v>
      </c>
      <c r="K19" s="480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329" t="str">
        <f>一括契約【税込用】必要積算経費一覧表_当該年度!$C$52</f>
        <v>Ⅲ　旅費</v>
      </c>
      <c r="D20" s="497" t="s">
        <v>256</v>
      </c>
      <c r="E20" s="497"/>
      <c r="F20" s="497"/>
      <c r="G20" s="498"/>
      <c r="H20" s="92">
        <f>H21</f>
        <v>0</v>
      </c>
      <c r="I20" s="92">
        <f>I21</f>
        <v>0</v>
      </c>
      <c r="J20" s="189">
        <f>J21</f>
        <v>0</v>
      </c>
      <c r="K20" s="65">
        <f>H20+I20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一括契約【税込用】必要積算経費一覧表_当該年度!$D$53</f>
        <v>１　旅費</v>
      </c>
      <c r="E21" s="493"/>
      <c r="F21" s="493"/>
      <c r="G21" s="494"/>
      <c r="H21" s="94">
        <f>SUM(H22:H51)</f>
        <v>0</v>
      </c>
      <c r="I21" s="98">
        <f>SUM(I22:I51)</f>
        <v>0</v>
      </c>
      <c r="J21" s="100">
        <f>IFERROR(ROUNDDOWN(I21*一括契約【税込用】必要積算経費一覧表_当該年度!$G$70,0),0)</f>
        <v>0</v>
      </c>
      <c r="K21" s="89">
        <f>H21+I21</f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50"/>
      <c r="I22" s="1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54"/>
      <c r="I23" s="1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54"/>
      <c r="I24" s="1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54"/>
      <c r="I25" s="1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54"/>
      <c r="I26" s="1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54"/>
      <c r="I27" s="1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54"/>
      <c r="I28" s="1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54"/>
      <c r="I29" s="1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54"/>
      <c r="I30" s="1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54"/>
      <c r="I31" s="1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54"/>
      <c r="I32" s="1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54"/>
      <c r="I33" s="1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54"/>
      <c r="I34" s="1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54"/>
      <c r="I35" s="1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54"/>
      <c r="I36" s="1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54"/>
      <c r="I37" s="1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54"/>
      <c r="I38" s="1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54"/>
      <c r="I39" s="1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54"/>
      <c r="I40" s="1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75" t="s">
        <v>38</v>
      </c>
      <c r="E41" s="278"/>
      <c r="F41" s="357"/>
      <c r="G41" s="279"/>
      <c r="H41" s="158"/>
      <c r="I41" s="1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75" t="s">
        <v>78</v>
      </c>
      <c r="E42" s="278"/>
      <c r="F42" s="357"/>
      <c r="G42" s="288"/>
      <c r="H42" s="158"/>
      <c r="I42" s="1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75" t="s">
        <v>79</v>
      </c>
      <c r="E43" s="278"/>
      <c r="F43" s="357"/>
      <c r="G43" s="288"/>
      <c r="H43" s="158"/>
      <c r="I43" s="1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75" t="s">
        <v>80</v>
      </c>
      <c r="E44" s="278"/>
      <c r="F44" s="357"/>
      <c r="G44" s="288"/>
      <c r="H44" s="158"/>
      <c r="I44" s="1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75" t="s">
        <v>81</v>
      </c>
      <c r="E45" s="278"/>
      <c r="F45" s="357"/>
      <c r="G45" s="288"/>
      <c r="H45" s="158"/>
      <c r="I45" s="1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75" t="s">
        <v>82</v>
      </c>
      <c r="E46" s="278"/>
      <c r="F46" s="357"/>
      <c r="G46" s="288"/>
      <c r="H46" s="158"/>
      <c r="I46" s="1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75" t="s">
        <v>83</v>
      </c>
      <c r="E47" s="278"/>
      <c r="F47" s="357"/>
      <c r="G47" s="288"/>
      <c r="H47" s="158"/>
      <c r="I47" s="1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75" t="s">
        <v>84</v>
      </c>
      <c r="E48" s="278"/>
      <c r="F48" s="357"/>
      <c r="G48" s="288"/>
      <c r="H48" s="158"/>
      <c r="I48" s="1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75" t="s">
        <v>85</v>
      </c>
      <c r="E49" s="278"/>
      <c r="F49" s="357"/>
      <c r="G49" s="288"/>
      <c r="H49" s="158"/>
      <c r="I49" s="1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75" t="s">
        <v>86</v>
      </c>
      <c r="E50" s="278"/>
      <c r="F50" s="357"/>
      <c r="G50" s="288"/>
      <c r="H50" s="158"/>
      <c r="I50" s="1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thickBot="1" x14ac:dyDescent="0.2">
      <c r="C51" s="45"/>
      <c r="D51" s="162" t="s">
        <v>87</v>
      </c>
      <c r="E51" s="286"/>
      <c r="F51" s="356"/>
      <c r="G51" s="287"/>
      <c r="H51" s="163"/>
      <c r="I51" s="164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D52" s="46"/>
      <c r="E52" s="275"/>
      <c r="F52" s="358"/>
      <c r="G52" s="275"/>
    </row>
    <row r="53" spans="3:22" ht="20.100000000000001" customHeight="1" x14ac:dyDescent="0.15">
      <c r="D53" s="46"/>
      <c r="E53" s="275"/>
      <c r="F53" s="358"/>
      <c r="G53" s="275"/>
    </row>
    <row r="54" spans="3:22" ht="20.100000000000001" customHeight="1" x14ac:dyDescent="0.15">
      <c r="E54" s="275"/>
      <c r="F54" s="358"/>
      <c r="G54" s="275"/>
    </row>
    <row r="55" spans="3:22" ht="20.100000000000001" customHeight="1" x14ac:dyDescent="0.15">
      <c r="E55" s="275"/>
      <c r="F55" s="358"/>
      <c r="G55" s="275"/>
    </row>
    <row r="56" spans="3:22" ht="20.100000000000001" customHeight="1" x14ac:dyDescent="0.15">
      <c r="E56" s="275"/>
      <c r="F56" s="358"/>
      <c r="G56" s="275"/>
    </row>
    <row r="57" spans="3:22" ht="20.100000000000001" customHeight="1" x14ac:dyDescent="0.15">
      <c r="E57" s="275"/>
      <c r="F57" s="358"/>
      <c r="G57" s="275"/>
    </row>
  </sheetData>
  <sheetProtection algorithmName="SHA-512" hashValue="zSFMW23WepmfMSUPfuOn2bpuAbzknkbrppSPnlyz4CBNAzh52tVPk9p+iCy5P3CsHQo/HFNvt9Z6HjjqAUC3+Q==" saltValue="GH1otcdvMZGJ6fN+xbm6fA==" spinCount="100000" sheet="1" formatCells="0" formatRows="0" insertRows="0"/>
  <protectedRanges>
    <protectedRange sqref="M19:V51" name="範囲2"/>
    <protectedRange sqref="D22:I51" name="範囲1"/>
  </protectedRanges>
  <mergeCells count="15">
    <mergeCell ref="D21:G21"/>
    <mergeCell ref="C13:D13"/>
    <mergeCell ref="E13:H13"/>
    <mergeCell ref="H18:H19"/>
    <mergeCell ref="C18:G18"/>
    <mergeCell ref="E15:H15"/>
    <mergeCell ref="E14:H14"/>
    <mergeCell ref="E17:H17"/>
    <mergeCell ref="D20:G20"/>
    <mergeCell ref="K18:K19"/>
    <mergeCell ref="C12:H12"/>
    <mergeCell ref="C15:D15"/>
    <mergeCell ref="C17:D17"/>
    <mergeCell ref="C14:D14"/>
    <mergeCell ref="I18:J18"/>
  </mergeCells>
  <phoneticPr fontId="5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9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8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9" width="10.25" style="38" customWidth="1"/>
    <col min="10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A2"/>
      <c r="C2" s="260" t="str">
        <f>'代表者_明細(Ⅰ物品費）'!C2</f>
        <v>［記入要領］</v>
      </c>
    </row>
    <row r="3" spans="1:10" ht="12" x14ac:dyDescent="0.15">
      <c r="C3" s="264" t="str">
        <f>'代表者_明細(Ⅰ物品費）'!C3</f>
        <v>１．水色地/黄色地のセル</v>
      </c>
    </row>
    <row r="4" spans="1:10" ht="12" x14ac:dyDescent="0.15">
      <c r="C4" s="260" t="str">
        <f>'代表者_明細(Ⅰ物品費）'!C4</f>
        <v>　　・水色地のセルのみ必要事項を記入してください。</v>
      </c>
    </row>
    <row r="5" spans="1:10" ht="12" x14ac:dyDescent="0.15">
      <c r="C5" s="261" t="str">
        <f>'代表者_明細(Ⅰ物品費）'!C5</f>
        <v>　　・文字入力が不要なセルは空欄にしておいてください。</v>
      </c>
    </row>
    <row r="6" spans="1:10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0" ht="12" x14ac:dyDescent="0.15">
      <c r="C7" s="381" t="str">
        <f>'代表者_明細(Ⅰ物品費）'!C7</f>
        <v>２．行の追加・削除と行の高さ調整</v>
      </c>
    </row>
    <row r="8" spans="1:10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0" ht="12" x14ac:dyDescent="0.15">
      <c r="C9" s="260"/>
    </row>
    <row r="12" spans="1:10" ht="20.100000000000001" customHeight="1" x14ac:dyDescent="0.15">
      <c r="C12" s="481" t="s">
        <v>77</v>
      </c>
      <c r="D12" s="482"/>
      <c r="E12" s="482"/>
      <c r="F12" s="482"/>
      <c r="G12" s="482"/>
      <c r="H12" s="482"/>
    </row>
    <row r="13" spans="1:10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60"/>
      <c r="J13" s="60"/>
    </row>
    <row r="14" spans="1:10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60"/>
      <c r="J14" s="60"/>
    </row>
    <row r="15" spans="1:10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60"/>
      <c r="J15" s="60"/>
    </row>
    <row r="16" spans="1:10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IF(一括契約【税込用】必要積算経費一覧表_当該年度!$H$21&lt;&gt;0, 一括契約【税込用】必要積算経費一覧表_当該年度!$H$21," ")</f>
        <v xml:space="preserve"> </v>
      </c>
      <c r="F16" s="346"/>
      <c r="G16" s="62"/>
      <c r="H16" s="62"/>
      <c r="I16" s="60"/>
      <c r="J16" s="60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IF(一括契約【税込用】必要積算経費一覧表_当該年度!$F$21&lt;&gt;0, 一括契約【税込用】必要積算経費一覧表_当該年度!$F$21," ")</f>
        <v xml:space="preserve"> </v>
      </c>
      <c r="F17" s="496"/>
      <c r="G17" s="496"/>
      <c r="H17" s="496"/>
      <c r="I17" s="61"/>
      <c r="J17" s="132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138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146</v>
      </c>
      <c r="J19" s="109" t="s">
        <v>147</v>
      </c>
      <c r="K19" s="480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329" t="str">
        <f>一括契約【税込用】必要積算経費一覧表_当該年度!$C$54</f>
        <v>Ⅳ　その他</v>
      </c>
      <c r="D20" s="497" t="s">
        <v>254</v>
      </c>
      <c r="E20" s="497"/>
      <c r="F20" s="497"/>
      <c r="G20" s="498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一括契約【税込用】必要積算経費一覧表_当該年度!$D$55</f>
        <v>１　外注費</v>
      </c>
      <c r="E21" s="493"/>
      <c r="F21" s="493"/>
      <c r="G21" s="493"/>
      <c r="H21" s="94">
        <f>SUM(H22:H41)</f>
        <v>0</v>
      </c>
      <c r="I21" s="98">
        <f>SUM(I22:I41)</f>
        <v>0</v>
      </c>
      <c r="J21" s="100">
        <f>IFERROR(ROUNDDOWN(I21*一括契約【税込用】必要積算経費一覧表_当該年度!$G$70,0),0)</f>
        <v>0</v>
      </c>
      <c r="K21" s="89">
        <f>H21+I21</f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93"/>
      <c r="F22" s="348"/>
      <c r="G22" s="266"/>
      <c r="H22" s="161"/>
      <c r="I22" s="177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54"/>
      <c r="I23" s="177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54"/>
      <c r="I24" s="177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54"/>
      <c r="I25" s="177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54"/>
      <c r="I26" s="177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54"/>
      <c r="I27" s="177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54"/>
      <c r="I28" s="177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54"/>
      <c r="I29" s="177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54"/>
      <c r="I30" s="177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54"/>
      <c r="I31" s="177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54"/>
      <c r="I32" s="177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54"/>
      <c r="I33" s="177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54"/>
      <c r="I34" s="177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54"/>
      <c r="I35" s="177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54"/>
      <c r="I36" s="177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54"/>
      <c r="I37" s="177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54"/>
      <c r="I38" s="177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54"/>
      <c r="I39" s="177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54"/>
      <c r="I40" s="177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3"/>
      <c r="D41" s="175" t="s">
        <v>38</v>
      </c>
      <c r="E41" s="278"/>
      <c r="F41" s="357"/>
      <c r="G41" s="279"/>
      <c r="H41" s="158"/>
      <c r="I41" s="178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一括契約【税込用】必要積算経費一覧表_当該年度!$D$56</f>
        <v>２　印刷製本費</v>
      </c>
      <c r="E42" s="499"/>
      <c r="F42" s="499"/>
      <c r="G42" s="500"/>
      <c r="H42" s="94">
        <f>SUM(H43:H47)</f>
        <v>0</v>
      </c>
      <c r="I42" s="94">
        <f>SUM(I43:I47)</f>
        <v>0</v>
      </c>
      <c r="J42" s="88">
        <f>IFERROR(ROUNDDOWN(I42*一括契約【税込用】必要積算経費一覧表_当該年度!$G$70,0),0)</f>
        <v>0</v>
      </c>
      <c r="K42" s="88">
        <f>H42+I42</f>
        <v>0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49" t="s">
        <v>3</v>
      </c>
      <c r="E43" s="280"/>
      <c r="F43" s="359"/>
      <c r="G43" s="266"/>
      <c r="H43" s="161"/>
      <c r="I43" s="177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8"/>
      <c r="H44" s="154"/>
      <c r="I44" s="177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67"/>
      <c r="F45" s="353"/>
      <c r="G45" s="268"/>
      <c r="H45" s="154"/>
      <c r="I45" s="177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67"/>
      <c r="F46" s="353"/>
      <c r="G46" s="268"/>
      <c r="H46" s="154"/>
      <c r="I46" s="177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thickBot="1" x14ac:dyDescent="0.2">
      <c r="C47" s="43"/>
      <c r="D47" s="175" t="s">
        <v>7</v>
      </c>
      <c r="E47" s="278"/>
      <c r="F47" s="357"/>
      <c r="G47" s="279"/>
      <c r="H47" s="158"/>
      <c r="I47" s="178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thickBot="1" x14ac:dyDescent="0.2">
      <c r="C48" s="43"/>
      <c r="D48" s="506" t="str">
        <f>一括契約【税込用】必要積算経費一覧表_当該年度!$D$57</f>
        <v>３　会議費</v>
      </c>
      <c r="E48" s="507"/>
      <c r="F48" s="507"/>
      <c r="G48" s="511"/>
      <c r="H48" s="94">
        <f>SUM(H49:H58)</f>
        <v>0</v>
      </c>
      <c r="I48" s="55">
        <f>SUM(I49:I58)</f>
        <v>0</v>
      </c>
      <c r="J48" s="88">
        <f>IFERROR(ROUNDDOWN(I48*一括契約【税込用】必要積算経費一覧表_当該年度!$G$70,0),0)</f>
        <v>0</v>
      </c>
      <c r="K48" s="88">
        <f>H48+I48</f>
        <v>0</v>
      </c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49" t="s">
        <v>3</v>
      </c>
      <c r="E49" s="280"/>
      <c r="F49" s="359"/>
      <c r="G49" s="266"/>
      <c r="H49" s="161"/>
      <c r="I49" s="177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4</v>
      </c>
      <c r="E50" s="267"/>
      <c r="F50" s="353"/>
      <c r="G50" s="268"/>
      <c r="H50" s="154"/>
      <c r="I50" s="177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5</v>
      </c>
      <c r="E51" s="267"/>
      <c r="F51" s="353"/>
      <c r="G51" s="268"/>
      <c r="H51" s="154"/>
      <c r="I51" s="177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6</v>
      </c>
      <c r="E52" s="267"/>
      <c r="F52" s="353"/>
      <c r="G52" s="268"/>
      <c r="H52" s="154"/>
      <c r="I52" s="177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7</v>
      </c>
      <c r="E53" s="267"/>
      <c r="F53" s="353"/>
      <c r="G53" s="268"/>
      <c r="H53" s="154"/>
      <c r="I53" s="177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8</v>
      </c>
      <c r="E54" s="267"/>
      <c r="F54" s="353"/>
      <c r="G54" s="268"/>
      <c r="H54" s="154"/>
      <c r="I54" s="177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9</v>
      </c>
      <c r="E55" s="267"/>
      <c r="F55" s="353"/>
      <c r="G55" s="268"/>
      <c r="H55" s="154"/>
      <c r="I55" s="177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10</v>
      </c>
      <c r="E56" s="267"/>
      <c r="F56" s="353"/>
      <c r="G56" s="268"/>
      <c r="H56" s="154"/>
      <c r="I56" s="177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x14ac:dyDescent="0.15">
      <c r="C57" s="43"/>
      <c r="D57" s="151" t="s">
        <v>11</v>
      </c>
      <c r="E57" s="267"/>
      <c r="F57" s="353"/>
      <c r="G57" s="268"/>
      <c r="H57" s="154"/>
      <c r="I57" s="177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3:22" ht="20.100000000000001" customHeight="1" thickBot="1" x14ac:dyDescent="0.2">
      <c r="C58" s="223"/>
      <c r="D58" s="157" t="s">
        <v>12</v>
      </c>
      <c r="E58" s="167"/>
      <c r="F58" s="360"/>
      <c r="G58" s="168"/>
      <c r="H58" s="180"/>
      <c r="I58" s="181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3:22" ht="20.100000000000001" customHeight="1" thickBot="1" x14ac:dyDescent="0.2">
      <c r="C59" s="43"/>
      <c r="D59" s="492" t="str">
        <f>一括契約【税込用】必要積算経費一覧表_当該年度!$D$58</f>
        <v>４　通信運搬費</v>
      </c>
      <c r="E59" s="493"/>
      <c r="F59" s="493"/>
      <c r="G59" s="493"/>
      <c r="H59" s="94">
        <f>SUM(H60:H69)</f>
        <v>0</v>
      </c>
      <c r="I59" s="94">
        <f>SUM(I60:I69)</f>
        <v>0</v>
      </c>
      <c r="J59" s="88">
        <f>IFERROR(ROUNDDOWN(I59*一括契約【税込用】必要積算経費一覧表_当該年度!$G$70,0),0)</f>
        <v>0</v>
      </c>
      <c r="K59" s="88">
        <f>H59+I59</f>
        <v>0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3:22" ht="20.100000000000001" customHeight="1" x14ac:dyDescent="0.15">
      <c r="C60" s="43"/>
      <c r="D60" s="169" t="s">
        <v>3</v>
      </c>
      <c r="E60" s="165"/>
      <c r="F60" s="361"/>
      <c r="G60" s="170"/>
      <c r="H60" s="161"/>
      <c r="I60" s="177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3:22" ht="20.100000000000001" customHeight="1" x14ac:dyDescent="0.15">
      <c r="C61" s="43"/>
      <c r="D61" s="151" t="s">
        <v>4</v>
      </c>
      <c r="E61" s="152"/>
      <c r="F61" s="362"/>
      <c r="G61" s="155"/>
      <c r="H61" s="154"/>
      <c r="I61" s="177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3:22" ht="20.100000000000001" customHeight="1" x14ac:dyDescent="0.15">
      <c r="C62" s="43"/>
      <c r="D62" s="151" t="s">
        <v>5</v>
      </c>
      <c r="E62" s="166"/>
      <c r="F62" s="362"/>
      <c r="G62" s="155"/>
      <c r="H62" s="154"/>
      <c r="I62" s="177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3:22" ht="20.100000000000001" customHeight="1" x14ac:dyDescent="0.15">
      <c r="C63" s="43"/>
      <c r="D63" s="151" t="s">
        <v>6</v>
      </c>
      <c r="E63" s="166"/>
      <c r="F63" s="362"/>
      <c r="G63" s="155"/>
      <c r="H63" s="154"/>
      <c r="I63" s="177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3:22" ht="20.100000000000001" customHeight="1" x14ac:dyDescent="0.15">
      <c r="C64" s="43"/>
      <c r="D64" s="151" t="s">
        <v>7</v>
      </c>
      <c r="E64" s="166"/>
      <c r="F64" s="362"/>
      <c r="G64" s="155"/>
      <c r="H64" s="154"/>
      <c r="I64" s="177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3:22" ht="20.100000000000001" customHeight="1" x14ac:dyDescent="0.15">
      <c r="C65" s="43"/>
      <c r="D65" s="151" t="s">
        <v>8</v>
      </c>
      <c r="E65" s="166"/>
      <c r="F65" s="362"/>
      <c r="G65" s="155"/>
      <c r="H65" s="154"/>
      <c r="I65" s="177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3:22" ht="20.100000000000001" customHeight="1" x14ac:dyDescent="0.15">
      <c r="C66" s="43"/>
      <c r="D66" s="151" t="s">
        <v>9</v>
      </c>
      <c r="E66" s="166"/>
      <c r="F66" s="362"/>
      <c r="G66" s="155"/>
      <c r="H66" s="154"/>
      <c r="I66" s="177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3:22" ht="20.100000000000001" customHeight="1" x14ac:dyDescent="0.15">
      <c r="C67" s="43"/>
      <c r="D67" s="151" t="s">
        <v>10</v>
      </c>
      <c r="E67" s="166"/>
      <c r="F67" s="362"/>
      <c r="G67" s="155"/>
      <c r="H67" s="154"/>
      <c r="I67" s="177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3:22" ht="20.100000000000001" customHeight="1" x14ac:dyDescent="0.15">
      <c r="C68" s="43"/>
      <c r="D68" s="151" t="s">
        <v>11</v>
      </c>
      <c r="E68" s="166"/>
      <c r="F68" s="362"/>
      <c r="G68" s="171"/>
      <c r="H68" s="154"/>
      <c r="I68" s="177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3:22" ht="20.100000000000001" customHeight="1" thickBot="1" x14ac:dyDescent="0.2">
      <c r="C69" s="44"/>
      <c r="D69" s="157" t="s">
        <v>12</v>
      </c>
      <c r="E69" s="167"/>
      <c r="F69" s="360"/>
      <c r="G69" s="182"/>
      <c r="H69" s="158"/>
      <c r="I69" s="178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3:22" ht="20.100000000000001" customHeight="1" thickBot="1" x14ac:dyDescent="0.2">
      <c r="C70" s="43"/>
      <c r="D70" s="492" t="str">
        <f>一括契約【税込用】必要積算経費一覧表_当該年度!D59</f>
        <v>５　光熱水料</v>
      </c>
      <c r="E70" s="493"/>
      <c r="F70" s="493"/>
      <c r="G70" s="494"/>
      <c r="H70" s="94">
        <f>SUM(H71:H75)</f>
        <v>0</v>
      </c>
      <c r="I70" s="94">
        <f>SUM(I71:I75)</f>
        <v>0</v>
      </c>
      <c r="J70" s="88">
        <f>IFERROR(ROUNDDOWN(I70*一括契約【税込用】必要積算経費一覧表_当該年度!$G$70,0),0)</f>
        <v>0</v>
      </c>
      <c r="K70" s="88">
        <f>H70+I70</f>
        <v>0</v>
      </c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3:22" ht="20.100000000000001" customHeight="1" x14ac:dyDescent="0.15">
      <c r="C71" s="43"/>
      <c r="D71" s="149" t="s">
        <v>3</v>
      </c>
      <c r="E71" s="165"/>
      <c r="F71" s="361"/>
      <c r="G71" s="225"/>
      <c r="H71" s="161"/>
      <c r="I71" s="177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3:22" ht="20.100000000000001" customHeight="1" x14ac:dyDescent="0.15">
      <c r="C72" s="43"/>
      <c r="D72" s="151" t="s">
        <v>4</v>
      </c>
      <c r="E72" s="166"/>
      <c r="F72" s="362"/>
      <c r="G72" s="171"/>
      <c r="H72" s="154"/>
      <c r="I72" s="177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3:22" ht="20.100000000000001" customHeight="1" x14ac:dyDescent="0.15">
      <c r="C73" s="43"/>
      <c r="D73" s="151" t="s">
        <v>5</v>
      </c>
      <c r="E73" s="166"/>
      <c r="F73" s="362"/>
      <c r="G73" s="171"/>
      <c r="H73" s="154"/>
      <c r="I73" s="177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3:22" ht="20.100000000000001" customHeight="1" x14ac:dyDescent="0.15">
      <c r="C74" s="43"/>
      <c r="D74" s="151" t="s">
        <v>6</v>
      </c>
      <c r="E74" s="166"/>
      <c r="F74" s="362"/>
      <c r="G74" s="171"/>
      <c r="H74" s="154"/>
      <c r="I74" s="177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3:22" ht="20.100000000000001" customHeight="1" thickBot="1" x14ac:dyDescent="0.2">
      <c r="C75" s="43"/>
      <c r="D75" s="157" t="s">
        <v>7</v>
      </c>
      <c r="E75" s="167"/>
      <c r="F75" s="360"/>
      <c r="G75" s="182"/>
      <c r="H75" s="158"/>
      <c r="I75" s="177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3:22" ht="20.100000000000001" customHeight="1" thickBot="1" x14ac:dyDescent="0.2">
      <c r="C76" s="43"/>
      <c r="D76" s="492" t="str">
        <f>一括契約【税込用】必要積算経費一覧表_当該年度!D60</f>
        <v>６　その他(諸経費）</v>
      </c>
      <c r="E76" s="493"/>
      <c r="F76" s="493"/>
      <c r="G76" s="493"/>
      <c r="H76" s="94">
        <f>SUM(H77:H96)</f>
        <v>0</v>
      </c>
      <c r="I76" s="55">
        <f>SUM(I77:I96)</f>
        <v>0</v>
      </c>
      <c r="J76" s="88">
        <f>IFERROR(ROUNDDOWN(I76*一括契約【税込用】必要積算経費一覧表_当該年度!$G$70,0),0)</f>
        <v>0</v>
      </c>
      <c r="K76" s="88">
        <f>H76+I76</f>
        <v>0</v>
      </c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3:22" ht="20.100000000000001" customHeight="1" x14ac:dyDescent="0.15">
      <c r="C77" s="43"/>
      <c r="D77" s="149" t="s">
        <v>3</v>
      </c>
      <c r="E77" s="179"/>
      <c r="F77" s="363"/>
      <c r="G77" s="160"/>
      <c r="H77" s="161"/>
      <c r="I77" s="1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3:22" ht="20.100000000000001" customHeight="1" x14ac:dyDescent="0.15">
      <c r="C78" s="43"/>
      <c r="D78" s="149" t="s">
        <v>4</v>
      </c>
      <c r="E78" s="179"/>
      <c r="F78" s="364"/>
      <c r="G78" s="225"/>
      <c r="H78" s="161"/>
      <c r="I78" s="1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3:22" ht="20.100000000000001" customHeight="1" x14ac:dyDescent="0.15">
      <c r="C79" s="43"/>
      <c r="D79" s="149" t="s">
        <v>5</v>
      </c>
      <c r="E79" s="179"/>
      <c r="F79" s="364"/>
      <c r="G79" s="225"/>
      <c r="H79" s="161"/>
      <c r="I79" s="1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3:22" ht="20.100000000000001" customHeight="1" x14ac:dyDescent="0.15">
      <c r="C80" s="43"/>
      <c r="D80" s="149" t="s">
        <v>6</v>
      </c>
      <c r="E80" s="179"/>
      <c r="F80" s="364"/>
      <c r="G80" s="225"/>
      <c r="H80" s="161"/>
      <c r="I80" s="1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3:22" ht="20.100000000000001" customHeight="1" x14ac:dyDescent="0.15">
      <c r="C81" s="43"/>
      <c r="D81" s="149" t="s">
        <v>7</v>
      </c>
      <c r="E81" s="179"/>
      <c r="F81" s="364"/>
      <c r="G81" s="225"/>
      <c r="H81" s="161"/>
      <c r="I81" s="1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3:22" ht="20.100000000000001" customHeight="1" x14ac:dyDescent="0.15">
      <c r="C82" s="43"/>
      <c r="D82" s="149" t="s">
        <v>8</v>
      </c>
      <c r="E82" s="179"/>
      <c r="F82" s="364"/>
      <c r="G82" s="225"/>
      <c r="H82" s="161"/>
      <c r="I82" s="1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3:22" ht="20.100000000000001" customHeight="1" x14ac:dyDescent="0.15">
      <c r="C83" s="43"/>
      <c r="D83" s="149" t="s">
        <v>9</v>
      </c>
      <c r="E83" s="179"/>
      <c r="F83" s="364"/>
      <c r="G83" s="225"/>
      <c r="H83" s="161"/>
      <c r="I83" s="1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3:22" ht="20.100000000000001" customHeight="1" x14ac:dyDescent="0.15">
      <c r="C84" s="43"/>
      <c r="D84" s="149" t="s">
        <v>10</v>
      </c>
      <c r="E84" s="179"/>
      <c r="F84" s="364"/>
      <c r="G84" s="225"/>
      <c r="H84" s="161"/>
      <c r="I84" s="1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3:22" ht="20.100000000000001" customHeight="1" x14ac:dyDescent="0.15">
      <c r="C85" s="43"/>
      <c r="D85" s="149" t="s">
        <v>11</v>
      </c>
      <c r="E85" s="179"/>
      <c r="F85" s="364"/>
      <c r="G85" s="225"/>
      <c r="H85" s="161"/>
      <c r="I85" s="1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3:22" ht="20.100000000000001" customHeight="1" x14ac:dyDescent="0.15">
      <c r="C86" s="43"/>
      <c r="D86" s="149" t="s">
        <v>12</v>
      </c>
      <c r="E86" s="179"/>
      <c r="F86" s="364"/>
      <c r="G86" s="225"/>
      <c r="H86" s="161"/>
      <c r="I86" s="1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3:22" ht="20.100000000000001" customHeight="1" x14ac:dyDescent="0.15">
      <c r="C87" s="43"/>
      <c r="D87" s="149" t="s">
        <v>23</v>
      </c>
      <c r="E87" s="179"/>
      <c r="F87" s="364"/>
      <c r="G87" s="225"/>
      <c r="H87" s="161"/>
      <c r="I87" s="1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3:22" ht="20.100000000000001" customHeight="1" x14ac:dyDescent="0.15">
      <c r="C88" s="43"/>
      <c r="D88" s="149" t="s">
        <v>24</v>
      </c>
      <c r="E88" s="179"/>
      <c r="F88" s="364"/>
      <c r="G88" s="225"/>
      <c r="H88" s="161"/>
      <c r="I88" s="1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3:22" ht="20.100000000000001" customHeight="1" x14ac:dyDescent="0.15">
      <c r="C89" s="43"/>
      <c r="D89" s="149" t="s">
        <v>25</v>
      </c>
      <c r="E89" s="179"/>
      <c r="F89" s="364"/>
      <c r="G89" s="225"/>
      <c r="H89" s="161"/>
      <c r="I89" s="1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3:22" ht="20.100000000000001" customHeight="1" x14ac:dyDescent="0.15">
      <c r="C90" s="43"/>
      <c r="D90" s="149" t="s">
        <v>26</v>
      </c>
      <c r="E90" s="179"/>
      <c r="F90" s="364"/>
      <c r="G90" s="225"/>
      <c r="H90" s="161"/>
      <c r="I90" s="1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3:22" ht="20.100000000000001" customHeight="1" x14ac:dyDescent="0.15">
      <c r="C91" s="43"/>
      <c r="D91" s="149" t="s">
        <v>27</v>
      </c>
      <c r="E91" s="179"/>
      <c r="F91" s="364"/>
      <c r="G91" s="225"/>
      <c r="H91" s="161"/>
      <c r="I91" s="1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3:22" ht="20.100000000000001" customHeight="1" x14ac:dyDescent="0.15">
      <c r="C92" s="43"/>
      <c r="D92" s="149" t="s">
        <v>34</v>
      </c>
      <c r="E92" s="179"/>
      <c r="F92" s="364"/>
      <c r="G92" s="225"/>
      <c r="H92" s="161"/>
      <c r="I92" s="1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3:22" ht="20.100000000000001" customHeight="1" x14ac:dyDescent="0.15">
      <c r="C93" s="43"/>
      <c r="D93" s="151" t="s">
        <v>35</v>
      </c>
      <c r="E93" s="166"/>
      <c r="F93" s="362"/>
      <c r="G93" s="171"/>
      <c r="H93" s="154"/>
      <c r="I93" s="1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3:22" ht="20.100000000000001" customHeight="1" x14ac:dyDescent="0.15">
      <c r="C94" s="43"/>
      <c r="D94" s="151" t="s">
        <v>36</v>
      </c>
      <c r="E94" s="166"/>
      <c r="F94" s="362"/>
      <c r="G94" s="171"/>
      <c r="H94" s="154"/>
      <c r="I94" s="1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3:22" ht="20.100000000000001" customHeight="1" x14ac:dyDescent="0.15">
      <c r="C95" s="43"/>
      <c r="D95" s="151" t="s">
        <v>37</v>
      </c>
      <c r="E95" s="166"/>
      <c r="F95" s="362"/>
      <c r="G95" s="171"/>
      <c r="H95" s="154"/>
      <c r="I95" s="1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3:22" ht="20.100000000000001" customHeight="1" thickBot="1" x14ac:dyDescent="0.2">
      <c r="C96" s="44"/>
      <c r="D96" s="157" t="s">
        <v>38</v>
      </c>
      <c r="E96" s="167"/>
      <c r="F96" s="360"/>
      <c r="G96" s="182"/>
      <c r="H96" s="180"/>
      <c r="I96" s="185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3:11" ht="20.100000000000001" customHeight="1" thickBot="1" x14ac:dyDescent="0.2">
      <c r="C97" s="47"/>
      <c r="D97" s="509" t="str">
        <f>一括契約【税込用】必要積算経費一覧表_当該年度!D61</f>
        <v>７　消費税相当額</v>
      </c>
      <c r="E97" s="510"/>
      <c r="F97" s="510"/>
      <c r="G97" s="510"/>
      <c r="H97" s="104"/>
      <c r="I97" s="103"/>
      <c r="J97" s="95">
        <f>'税込者２_明細（Ⅰ物品費）'!$J$20+'税込者２_明細（Ⅱ人件費・謝金）'!$J$20+'税込者２_明細（Ⅲ旅費）'!$J$20+$J$20</f>
        <v>0</v>
      </c>
      <c r="K97" s="95">
        <f>J97</f>
        <v>0</v>
      </c>
    </row>
    <row r="98" spans="3:11" ht="20.100000000000001" customHeight="1" x14ac:dyDescent="0.15">
      <c r="D98" s="46"/>
    </row>
  </sheetData>
  <sheetProtection algorithmName="SHA-512" hashValue="n1LHjPbUj8E+2WY36zg5wGAtW0QVV4gnGWOowy5Ckpdqez3RwRwJpzUJFSJ1C1PpWM1PeAuXvJV4EQyfI6ZC5g==" saltValue="RuPFAZreV5jLSHJwh5nMFw==" spinCount="100000" sheet="1" formatCells="0" formatRows="0" insertRows="0"/>
  <protectedRanges>
    <protectedRange sqref="D22:I41 D43:I47 D49:I58 D60:I69 D71:I75 D77:I96" name="範囲1"/>
    <protectedRange sqref="M19:V96" name="範囲2"/>
  </protectedRanges>
  <mergeCells count="21">
    <mergeCell ref="D20:G20"/>
    <mergeCell ref="D21:G21"/>
    <mergeCell ref="D97:G97"/>
    <mergeCell ref="D76:G76"/>
    <mergeCell ref="D59:G59"/>
    <mergeCell ref="D48:G48"/>
    <mergeCell ref="D42:G42"/>
    <mergeCell ref="D70:G70"/>
    <mergeCell ref="K18:K19"/>
    <mergeCell ref="C12:H12"/>
    <mergeCell ref="C15:D15"/>
    <mergeCell ref="C17:D17"/>
    <mergeCell ref="C14:D14"/>
    <mergeCell ref="I18:J18"/>
    <mergeCell ref="E15:H15"/>
    <mergeCell ref="E17:H17"/>
    <mergeCell ref="C13:D13"/>
    <mergeCell ref="E13:H13"/>
    <mergeCell ref="H18:H19"/>
    <mergeCell ref="C18:G18"/>
    <mergeCell ref="E14:H14"/>
  </mergeCells>
  <phoneticPr fontId="5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9" fitToHeight="0" orientation="portrait" r:id="rId1"/>
  <headerFooter alignWithMargins="0">
    <oddHeader>&amp;L(30-2)
様式１－１－２別紙１&amp;R年度別実施計画書　別紙１</oddHeader>
    <oddFooter>&amp;C&amp;P／&amp;N</oddFooter>
  </headerFooter>
  <rowBreaks count="1" manualBreakCount="1">
    <brk id="58" min="2" max="10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9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9" width="10.25" style="38" customWidth="1"/>
    <col min="10" max="10" width="10.625" style="38"/>
    <col min="11" max="11" width="15.37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A2"/>
      <c r="C2" s="260" t="str">
        <f>'代表者_明細(Ⅰ物品費）'!C2</f>
        <v>［記入要領］</v>
      </c>
    </row>
    <row r="3" spans="1:10" ht="12" x14ac:dyDescent="0.15">
      <c r="C3" s="264" t="str">
        <f>'代表者_明細(Ⅰ物品費）'!C3</f>
        <v>１．水色地/黄色地のセル</v>
      </c>
    </row>
    <row r="4" spans="1:10" ht="12" x14ac:dyDescent="0.15">
      <c r="C4" s="260" t="str">
        <f>'代表者_明細(Ⅰ物品費）'!C4</f>
        <v>　　・水色地のセルのみ必要事項を記入してください。</v>
      </c>
    </row>
    <row r="5" spans="1:10" ht="12" x14ac:dyDescent="0.15">
      <c r="C5" s="261" t="str">
        <f>'代表者_明細(Ⅰ物品費）'!C5</f>
        <v>　　・文字入力が不要なセルは空欄にしておいてください。</v>
      </c>
    </row>
    <row r="6" spans="1:10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0" ht="12" x14ac:dyDescent="0.15">
      <c r="C7" s="381" t="str">
        <f>'代表者_明細(Ⅰ物品費）'!C7</f>
        <v>２．行の追加・削除と行の高さ調整</v>
      </c>
    </row>
    <row r="8" spans="1:10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0" ht="12" x14ac:dyDescent="0.15">
      <c r="C9" s="260"/>
    </row>
    <row r="12" spans="1:10" ht="20.100000000000001" customHeight="1" x14ac:dyDescent="0.15">
      <c r="C12" s="481" t="s">
        <v>56</v>
      </c>
      <c r="D12" s="482"/>
      <c r="E12" s="482"/>
      <c r="F12" s="482"/>
      <c r="G12" s="482"/>
      <c r="H12" s="482"/>
    </row>
    <row r="13" spans="1:10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60"/>
      <c r="J13" s="60"/>
    </row>
    <row r="14" spans="1:10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60"/>
      <c r="J14" s="60"/>
    </row>
    <row r="15" spans="1:10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60"/>
      <c r="J15" s="60"/>
    </row>
    <row r="16" spans="1:10" ht="27" customHeight="1" x14ac:dyDescent="0.15">
      <c r="C16" s="233"/>
      <c r="D16" s="258" t="str">
        <f>一括契約【税込用】必要積算経費一覧表_当該年度!$B$18</f>
        <v>管理番号：</v>
      </c>
      <c r="E16" s="229" t="str">
        <f>IF(一括契約【税込用】必要積算経費一覧表_当該年度!$H$22&lt;&gt;0, 一括契約【税込用】必要積算経費一覧表_当該年度!$H$22," ")</f>
        <v xml:space="preserve"> </v>
      </c>
      <c r="F16" s="346"/>
      <c r="G16" s="62"/>
      <c r="H16" s="62"/>
      <c r="I16" s="60"/>
      <c r="J16" s="60"/>
    </row>
    <row r="17" spans="3:22" ht="27" customHeight="1" thickBot="1" x14ac:dyDescent="0.2">
      <c r="C17" s="484" t="str">
        <f>一括契約【税込用】必要積算経費一覧表_当該年度!$B$24</f>
        <v>研究分担者：</v>
      </c>
      <c r="D17" s="484"/>
      <c r="E17" s="496" t="str">
        <f>IF(一括契約【税込用】必要積算経費一覧表_当該年度!$F$22&lt;&gt;0, 一括契約【税込用】必要積算経費一覧表_当該年度!$F$22," ")</f>
        <v xml:space="preserve"> </v>
      </c>
      <c r="F17" s="496"/>
      <c r="G17" s="496"/>
      <c r="H17" s="496"/>
      <c r="I17" s="61"/>
      <c r="J17" s="61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138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146</v>
      </c>
      <c r="J19" s="109" t="s">
        <v>147</v>
      </c>
      <c r="K19" s="480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329" t="str">
        <f>一括契約【税込用】必要積算経費一覧表_当該年度!$C$46</f>
        <v>Ⅰ　物品費</v>
      </c>
      <c r="D20" s="497" t="s">
        <v>254</v>
      </c>
      <c r="E20" s="497"/>
      <c r="F20" s="497"/>
      <c r="G20" s="498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一括契約【税込用】必要積算経費一覧表_当該年度!$D$47</f>
        <v>１　設備備品費</v>
      </c>
      <c r="E21" s="493"/>
      <c r="F21" s="493"/>
      <c r="G21" s="493"/>
      <c r="H21" s="94">
        <f>SUM(H22:H36)</f>
        <v>0</v>
      </c>
      <c r="I21" s="94">
        <f>SUM(I22:I36)</f>
        <v>0</v>
      </c>
      <c r="J21" s="91">
        <f>IFERROR(ROUNDDOWN(I21*一括契約【税込用】必要積算経費一覧表_当該年度!$G$70,0),0)</f>
        <v>0</v>
      </c>
      <c r="K21" s="89">
        <f>H21+I21</f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65"/>
      <c r="F22" s="348"/>
      <c r="G22" s="266"/>
      <c r="H22" s="150"/>
      <c r="I22" s="1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54"/>
      <c r="I23" s="1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54"/>
      <c r="I24" s="1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54"/>
      <c r="I25" s="1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9"/>
      <c r="H26" s="154"/>
      <c r="I26" s="1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9"/>
      <c r="H27" s="154"/>
      <c r="I27" s="1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9"/>
      <c r="H28" s="154"/>
      <c r="I28" s="1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9"/>
      <c r="H29" s="154"/>
      <c r="I29" s="1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9"/>
      <c r="H30" s="154"/>
      <c r="I30" s="1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9"/>
      <c r="H31" s="154"/>
      <c r="I31" s="1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9"/>
      <c r="H32" s="154"/>
      <c r="I32" s="1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9"/>
      <c r="H33" s="154"/>
      <c r="I33" s="1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9"/>
      <c r="H34" s="154"/>
      <c r="I34" s="1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9"/>
      <c r="H35" s="154"/>
      <c r="I35" s="1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thickBot="1" x14ac:dyDescent="0.2">
      <c r="C36" s="44"/>
      <c r="D36" s="157" t="s">
        <v>27</v>
      </c>
      <c r="E36" s="270"/>
      <c r="F36" s="350"/>
      <c r="G36" s="271"/>
      <c r="H36" s="158"/>
      <c r="I36" s="159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thickBot="1" x14ac:dyDescent="0.2">
      <c r="C37" s="43"/>
      <c r="D37" s="492" t="str">
        <f>一括契約【税込用】必要積算経費一覧表_当該年度!$D$48</f>
        <v>２　消耗品費</v>
      </c>
      <c r="E37" s="493"/>
      <c r="F37" s="493"/>
      <c r="G37" s="494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IFERROR(ROUNDDOWN(I37*一括契約【税込用】必要積算経費一覧表_当該年度!$G$70,0),0)</f>
        <v>0</v>
      </c>
      <c r="K37" s="88">
        <f>H37+I37</f>
        <v>0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49" t="s">
        <v>3</v>
      </c>
      <c r="E38" s="265"/>
      <c r="F38" s="348"/>
      <c r="G38" s="272"/>
      <c r="H38" s="161"/>
      <c r="I38" s="1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4</v>
      </c>
      <c r="E39" s="267"/>
      <c r="F39" s="349"/>
      <c r="G39" s="269"/>
      <c r="H39" s="154"/>
      <c r="I39" s="1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5</v>
      </c>
      <c r="E40" s="267"/>
      <c r="F40" s="349"/>
      <c r="G40" s="269"/>
      <c r="H40" s="154"/>
      <c r="I40" s="1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51" t="s">
        <v>6</v>
      </c>
      <c r="E41" s="267"/>
      <c r="F41" s="349"/>
      <c r="G41" s="269"/>
      <c r="H41" s="154"/>
      <c r="I41" s="1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51" t="s">
        <v>7</v>
      </c>
      <c r="E42" s="267"/>
      <c r="F42" s="349"/>
      <c r="G42" s="269"/>
      <c r="H42" s="154"/>
      <c r="I42" s="1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51" t="s">
        <v>8</v>
      </c>
      <c r="E43" s="267"/>
      <c r="F43" s="349"/>
      <c r="G43" s="269"/>
      <c r="H43" s="154"/>
      <c r="I43" s="1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9</v>
      </c>
      <c r="E44" s="267"/>
      <c r="F44" s="349"/>
      <c r="G44" s="269"/>
      <c r="H44" s="154"/>
      <c r="I44" s="1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10</v>
      </c>
      <c r="E45" s="267"/>
      <c r="F45" s="349"/>
      <c r="G45" s="269"/>
      <c r="H45" s="154"/>
      <c r="I45" s="1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11</v>
      </c>
      <c r="E46" s="267"/>
      <c r="F46" s="349"/>
      <c r="G46" s="269"/>
      <c r="H46" s="154"/>
      <c r="I46" s="1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12</v>
      </c>
      <c r="E47" s="267"/>
      <c r="F47" s="349"/>
      <c r="G47" s="269"/>
      <c r="H47" s="154"/>
      <c r="I47" s="1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23</v>
      </c>
      <c r="E48" s="267"/>
      <c r="F48" s="349"/>
      <c r="G48" s="269"/>
      <c r="H48" s="154"/>
      <c r="I48" s="1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24</v>
      </c>
      <c r="E49" s="267"/>
      <c r="F49" s="349"/>
      <c r="G49" s="269"/>
      <c r="H49" s="154"/>
      <c r="I49" s="1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25</v>
      </c>
      <c r="E50" s="267"/>
      <c r="F50" s="349"/>
      <c r="G50" s="269"/>
      <c r="H50" s="154"/>
      <c r="I50" s="1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26</v>
      </c>
      <c r="E51" s="267"/>
      <c r="F51" s="349"/>
      <c r="G51" s="269"/>
      <c r="H51" s="154"/>
      <c r="I51" s="1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27</v>
      </c>
      <c r="E52" s="267"/>
      <c r="F52" s="349"/>
      <c r="G52" s="269"/>
      <c r="H52" s="154"/>
      <c r="I52" s="1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34</v>
      </c>
      <c r="E53" s="267"/>
      <c r="F53" s="349"/>
      <c r="G53" s="269"/>
      <c r="H53" s="154"/>
      <c r="I53" s="1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35</v>
      </c>
      <c r="E54" s="267"/>
      <c r="F54" s="349"/>
      <c r="G54" s="269"/>
      <c r="H54" s="154"/>
      <c r="I54" s="1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36</v>
      </c>
      <c r="E55" s="267"/>
      <c r="F55" s="349"/>
      <c r="G55" s="269"/>
      <c r="H55" s="154"/>
      <c r="I55" s="1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37</v>
      </c>
      <c r="E56" s="267"/>
      <c r="F56" s="349"/>
      <c r="G56" s="269"/>
      <c r="H56" s="154"/>
      <c r="I56" s="1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thickBot="1" x14ac:dyDescent="0.2">
      <c r="C57" s="45"/>
      <c r="D57" s="162" t="s">
        <v>38</v>
      </c>
      <c r="E57" s="273"/>
      <c r="F57" s="351"/>
      <c r="G57" s="274"/>
      <c r="H57" s="163"/>
      <c r="I57" s="164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3:22" ht="20.100000000000001" customHeight="1" x14ac:dyDescent="0.15">
      <c r="D58" s="46"/>
    </row>
    <row r="59" spans="3:22" ht="20.100000000000001" customHeight="1" x14ac:dyDescent="0.15">
      <c r="D59" s="46"/>
    </row>
  </sheetData>
  <sheetProtection algorithmName="SHA-512" hashValue="oJxHngA0vKYwDJnv3ppMqtgJQVR+Ms8daBE2VS6LbPdq+QOQJEUOYbFgz6SJlwmLmwNLuwqCWKsBFmWqNUAY6Q==" saltValue="qbHyn7apjhgaLMGQKw678w==" spinCount="100000" sheet="1" formatCells="0" formatRows="0" insertRows="0"/>
  <protectedRanges>
    <protectedRange sqref="M19:U57" name="範囲2"/>
    <protectedRange sqref="D22:I36 D38:I57" name="範囲1"/>
  </protectedRanges>
  <mergeCells count="16">
    <mergeCell ref="D20:G20"/>
    <mergeCell ref="D21:G21"/>
    <mergeCell ref="D37:G37"/>
    <mergeCell ref="K18:K19"/>
    <mergeCell ref="C12:H12"/>
    <mergeCell ref="C15:D15"/>
    <mergeCell ref="C17:D17"/>
    <mergeCell ref="C14:D14"/>
    <mergeCell ref="I18:J18"/>
    <mergeCell ref="C13:D13"/>
    <mergeCell ref="E13:H13"/>
    <mergeCell ref="H18:H19"/>
    <mergeCell ref="C18:G18"/>
    <mergeCell ref="E15:H15"/>
    <mergeCell ref="E14:H14"/>
    <mergeCell ref="E17:H17"/>
  </mergeCells>
  <phoneticPr fontId="5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9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I22" sqref="I22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9" width="10.25" style="38" customWidth="1"/>
    <col min="10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A2"/>
      <c r="C2" s="260" t="str">
        <f>'代表者_明細(Ⅰ物品費）'!C2</f>
        <v>［記入要領］</v>
      </c>
    </row>
    <row r="3" spans="1:10" ht="12" x14ac:dyDescent="0.15">
      <c r="C3" s="264" t="str">
        <f>'代表者_明細(Ⅰ物品費）'!C3</f>
        <v>１．水色地/黄色地のセル</v>
      </c>
    </row>
    <row r="4" spans="1:10" ht="12" x14ac:dyDescent="0.15">
      <c r="C4" s="260" t="str">
        <f>'代表者_明細(Ⅰ物品費）'!C4</f>
        <v>　　・水色地のセルのみ必要事項を記入してください。</v>
      </c>
    </row>
    <row r="5" spans="1:10" ht="12" x14ac:dyDescent="0.15">
      <c r="C5" s="261" t="str">
        <f>'代表者_明細(Ⅰ物品費）'!C5</f>
        <v>　　・文字入力が不要なセルは空欄にしておいてください。</v>
      </c>
    </row>
    <row r="6" spans="1:10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0" ht="12" x14ac:dyDescent="0.15">
      <c r="C7" s="381" t="str">
        <f>'代表者_明細(Ⅰ物品費）'!C7</f>
        <v>２．行の追加・削除と行の高さ調整</v>
      </c>
    </row>
    <row r="8" spans="1:10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0" ht="12" x14ac:dyDescent="0.15">
      <c r="C9" s="260"/>
    </row>
    <row r="12" spans="1:10" ht="20.100000000000001" customHeight="1" x14ac:dyDescent="0.15">
      <c r="C12" s="481" t="s">
        <v>57</v>
      </c>
      <c r="D12" s="482"/>
      <c r="E12" s="482"/>
      <c r="F12" s="482"/>
      <c r="G12" s="482"/>
      <c r="H12" s="482"/>
    </row>
    <row r="13" spans="1:10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60"/>
      <c r="J13" s="60"/>
    </row>
    <row r="14" spans="1:10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60"/>
      <c r="J14" s="60"/>
    </row>
    <row r="15" spans="1:10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60"/>
      <c r="J15" s="60"/>
    </row>
    <row r="16" spans="1:10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IF(一括契約【税込用】必要積算経費一覧表_当該年度!$H$22&lt;&gt;0, 一括契約【税込用】必要積算経費一覧表_当該年度!$H$22," ")</f>
        <v xml:space="preserve"> </v>
      </c>
      <c r="F16" s="346"/>
      <c r="G16" s="62"/>
      <c r="H16" s="62"/>
      <c r="I16" s="60"/>
      <c r="J16" s="60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IF(一括契約【税込用】必要積算経費一覧表_当該年度!$F$22&lt;&gt;0, 一括契約【税込用】必要積算経費一覧表_当該年度!$F$22," ")</f>
        <v xml:space="preserve"> </v>
      </c>
      <c r="F17" s="496"/>
      <c r="G17" s="496"/>
      <c r="H17" s="496"/>
      <c r="I17" s="61"/>
      <c r="J17" s="61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138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146</v>
      </c>
      <c r="J19" s="109" t="s">
        <v>147</v>
      </c>
      <c r="K19" s="480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一括契約【税込用】必要積算経費一覧表_当該年度!$C$49</f>
        <v>Ⅱ　人件費・謝金</v>
      </c>
      <c r="D20" s="502"/>
      <c r="E20" s="497" t="s">
        <v>259</v>
      </c>
      <c r="F20" s="497"/>
      <c r="G20" s="498"/>
      <c r="H20" s="92">
        <f>H21+H42</f>
        <v>0</v>
      </c>
      <c r="I20" s="92">
        <f>I21+I42</f>
        <v>0</v>
      </c>
      <c r="J20" s="191">
        <f>J21+J42</f>
        <v>0</v>
      </c>
      <c r="K20" s="65">
        <f>H20+I20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一括契約【税込用】必要積算経費一覧表_当該年度!$D$50</f>
        <v>１　人件費</v>
      </c>
      <c r="E21" s="493"/>
      <c r="F21" s="493"/>
      <c r="G21" s="493"/>
      <c r="H21" s="94">
        <f>SUM(H22:H41)</f>
        <v>0</v>
      </c>
      <c r="I21" s="190">
        <f>SUM(I22:I41)</f>
        <v>0</v>
      </c>
      <c r="J21" s="100">
        <f>IFERROR(ROUNDDOWN(I21*一括契約【税込用】必要積算経費一覧表_当該年度!$G$70,0),0)</f>
        <v>0</v>
      </c>
      <c r="K21" s="89">
        <f>H21+I21</f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28"/>
      <c r="I22" s="1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77"/>
      <c r="F23" s="349"/>
      <c r="G23" s="268"/>
      <c r="H23" s="129"/>
      <c r="I23" s="1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77"/>
      <c r="F24" s="349"/>
      <c r="G24" s="268"/>
      <c r="H24" s="129"/>
      <c r="I24" s="1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77"/>
      <c r="F25" s="349"/>
      <c r="G25" s="268"/>
      <c r="H25" s="129"/>
      <c r="I25" s="1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77"/>
      <c r="F26" s="349"/>
      <c r="G26" s="268"/>
      <c r="H26" s="129"/>
      <c r="I26" s="1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77"/>
      <c r="F27" s="349"/>
      <c r="G27" s="268"/>
      <c r="H27" s="129"/>
      <c r="I27" s="1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77"/>
      <c r="F28" s="349"/>
      <c r="G28" s="268"/>
      <c r="H28" s="129"/>
      <c r="I28" s="1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77"/>
      <c r="F29" s="349"/>
      <c r="G29" s="268"/>
      <c r="H29" s="129"/>
      <c r="I29" s="1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77"/>
      <c r="F30" s="349"/>
      <c r="G30" s="268"/>
      <c r="H30" s="129"/>
      <c r="I30" s="1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77"/>
      <c r="F31" s="349"/>
      <c r="G31" s="268"/>
      <c r="H31" s="129"/>
      <c r="I31" s="1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77"/>
      <c r="F32" s="349"/>
      <c r="G32" s="268"/>
      <c r="H32" s="129"/>
      <c r="I32" s="1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77"/>
      <c r="F33" s="349"/>
      <c r="G33" s="268"/>
      <c r="H33" s="129"/>
      <c r="I33" s="1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77"/>
      <c r="F34" s="349"/>
      <c r="G34" s="268"/>
      <c r="H34" s="129"/>
      <c r="I34" s="1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77"/>
      <c r="F35" s="349"/>
      <c r="G35" s="268"/>
      <c r="H35" s="129"/>
      <c r="I35" s="1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77"/>
      <c r="F36" s="349"/>
      <c r="G36" s="268"/>
      <c r="H36" s="129"/>
      <c r="I36" s="1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66"/>
      <c r="F37" s="352"/>
      <c r="G37" s="153"/>
      <c r="H37" s="129"/>
      <c r="I37" s="1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77"/>
      <c r="F38" s="349"/>
      <c r="G38" s="268"/>
      <c r="H38" s="129"/>
      <c r="I38" s="1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77"/>
      <c r="F39" s="349"/>
      <c r="G39" s="268"/>
      <c r="H39" s="129"/>
      <c r="I39" s="1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77"/>
      <c r="F40" s="353"/>
      <c r="G40" s="289"/>
      <c r="H40" s="129"/>
      <c r="I40" s="1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4"/>
      <c r="D41" s="157" t="s">
        <v>38</v>
      </c>
      <c r="E41" s="282"/>
      <c r="F41" s="354"/>
      <c r="G41" s="283"/>
      <c r="H41" s="130"/>
      <c r="I41" s="159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一括契約【税込用】必要積算経費一覧表_当該年度!$D$51</f>
        <v>２　謝金</v>
      </c>
      <c r="E42" s="499"/>
      <c r="F42" s="499"/>
      <c r="G42" s="500"/>
      <c r="H42" s="94">
        <f>SUM(H43:H52)</f>
        <v>0</v>
      </c>
      <c r="I42" s="94">
        <f>SUM(I43:I52)</f>
        <v>0</v>
      </c>
      <c r="J42" s="88">
        <f>IFERROR(ROUNDDOWN(I42*一括契約【税込用】必要積算経費一覧表_当該年度!$G$70,0),0)</f>
        <v>0</v>
      </c>
      <c r="K42" s="88">
        <f>H42+I42</f>
        <v>0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69" t="s">
        <v>3</v>
      </c>
      <c r="E43" s="276"/>
      <c r="F43" s="355"/>
      <c r="G43" s="284"/>
      <c r="H43" s="161"/>
      <c r="I43" s="1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9"/>
      <c r="H44" s="154"/>
      <c r="I44" s="1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77"/>
      <c r="F45" s="353"/>
      <c r="G45" s="269"/>
      <c r="H45" s="154"/>
      <c r="I45" s="1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77"/>
      <c r="F46" s="353"/>
      <c r="G46" s="285"/>
      <c r="H46" s="154"/>
      <c r="I46" s="1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7</v>
      </c>
      <c r="E47" s="277"/>
      <c r="F47" s="353"/>
      <c r="G47" s="285"/>
      <c r="H47" s="154"/>
      <c r="I47" s="1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8</v>
      </c>
      <c r="E48" s="277"/>
      <c r="F48" s="353"/>
      <c r="G48" s="285"/>
      <c r="H48" s="154"/>
      <c r="I48" s="1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9</v>
      </c>
      <c r="E49" s="277"/>
      <c r="F49" s="353"/>
      <c r="G49" s="285"/>
      <c r="H49" s="154"/>
      <c r="I49" s="1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10</v>
      </c>
      <c r="E50" s="277"/>
      <c r="F50" s="353"/>
      <c r="G50" s="285"/>
      <c r="H50" s="154"/>
      <c r="I50" s="1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11</v>
      </c>
      <c r="E51" s="277"/>
      <c r="F51" s="353"/>
      <c r="G51" s="285"/>
      <c r="H51" s="154"/>
      <c r="I51" s="1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thickBot="1" x14ac:dyDescent="0.2">
      <c r="C52" s="47"/>
      <c r="D52" s="162" t="s">
        <v>12</v>
      </c>
      <c r="E52" s="286"/>
      <c r="F52" s="356"/>
      <c r="G52" s="287"/>
      <c r="H52" s="163"/>
      <c r="I52" s="164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D53" s="46"/>
      <c r="E53" s="275"/>
      <c r="F53" s="358"/>
      <c r="G53" s="275"/>
    </row>
    <row r="54" spans="3:22" ht="20.100000000000001" customHeight="1" x14ac:dyDescent="0.15">
      <c r="D54" s="46"/>
      <c r="E54" s="275"/>
      <c r="F54" s="358"/>
      <c r="G54" s="275"/>
    </row>
    <row r="55" spans="3:22" ht="20.100000000000001" customHeight="1" x14ac:dyDescent="0.15">
      <c r="E55" s="275"/>
      <c r="F55" s="358"/>
      <c r="G55" s="275"/>
    </row>
    <row r="56" spans="3:22" ht="20.100000000000001" customHeight="1" x14ac:dyDescent="0.15">
      <c r="E56" s="275"/>
      <c r="F56" s="358"/>
      <c r="G56" s="275"/>
    </row>
    <row r="57" spans="3:22" ht="20.100000000000001" customHeight="1" x14ac:dyDescent="0.15">
      <c r="E57" s="275"/>
      <c r="F57" s="358"/>
      <c r="G57" s="275"/>
    </row>
  </sheetData>
  <sheetProtection algorithmName="SHA-512" hashValue="PnBze1PHdmNwp+qwNfOo6gL7N//tMsl2KykhOaLNMFWdi28VB5IT/NXDXc8pfWrzPqHMjUM/W+ZfdLBXV2dvaA==" saltValue="eENP4BcWqcaQ+HEXCuhz4g==" spinCount="100000" sheet="1" formatCells="0" formatRows="0" insertRows="0"/>
  <protectedRanges>
    <protectedRange sqref="M19:V52" name="範囲2"/>
    <protectedRange sqref="D22:G41 I22:I41 D43:I52" name="範囲1"/>
  </protectedRanges>
  <mergeCells count="17">
    <mergeCell ref="C12:H12"/>
    <mergeCell ref="C15:D15"/>
    <mergeCell ref="C17:D17"/>
    <mergeCell ref="C14:D14"/>
    <mergeCell ref="I18:J18"/>
    <mergeCell ref="C13:D13"/>
    <mergeCell ref="E13:H13"/>
    <mergeCell ref="H18:H19"/>
    <mergeCell ref="C18:G18"/>
    <mergeCell ref="E15:H15"/>
    <mergeCell ref="E14:H14"/>
    <mergeCell ref="E17:H17"/>
    <mergeCell ref="C20:D20"/>
    <mergeCell ref="E20:G20"/>
    <mergeCell ref="D21:G21"/>
    <mergeCell ref="D42:G42"/>
    <mergeCell ref="K18:K19"/>
  </mergeCells>
  <phoneticPr fontId="5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9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L26" sqref="L26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9" width="10.25" style="38" customWidth="1"/>
    <col min="10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A2"/>
      <c r="C2" s="260" t="str">
        <f>'代表者_明細(Ⅰ物品費）'!C2</f>
        <v>［記入要領］</v>
      </c>
    </row>
    <row r="3" spans="1:10" ht="12" x14ac:dyDescent="0.15">
      <c r="C3" s="264" t="str">
        <f>'代表者_明細(Ⅰ物品費）'!C3</f>
        <v>１．水色地/黄色地のセル</v>
      </c>
    </row>
    <row r="4" spans="1:10" ht="12" x14ac:dyDescent="0.15">
      <c r="C4" s="260" t="str">
        <f>'代表者_明細(Ⅰ物品費）'!C4</f>
        <v>　　・水色地のセルのみ必要事項を記入してください。</v>
      </c>
    </row>
    <row r="5" spans="1:10" ht="12" x14ac:dyDescent="0.15">
      <c r="C5" s="261" t="str">
        <f>'代表者_明細(Ⅰ物品費）'!C5</f>
        <v>　　・文字入力が不要なセルは空欄にしておいてください。</v>
      </c>
    </row>
    <row r="6" spans="1:10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0" ht="12" x14ac:dyDescent="0.15">
      <c r="C7" s="381" t="str">
        <f>'代表者_明細(Ⅰ物品費）'!C7</f>
        <v>２．行の追加・削除と行の高さ調整</v>
      </c>
    </row>
    <row r="8" spans="1:10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0" ht="12" x14ac:dyDescent="0.15">
      <c r="C9" s="260"/>
    </row>
    <row r="12" spans="1:10" ht="20.100000000000001" customHeight="1" x14ac:dyDescent="0.15">
      <c r="C12" s="481" t="s">
        <v>76</v>
      </c>
      <c r="D12" s="482"/>
      <c r="E12" s="482"/>
      <c r="F12" s="482"/>
      <c r="G12" s="482"/>
      <c r="H12" s="482"/>
    </row>
    <row r="13" spans="1:10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60"/>
      <c r="J13" s="60"/>
    </row>
    <row r="14" spans="1:10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60"/>
      <c r="J14" s="60"/>
    </row>
    <row r="15" spans="1:10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60"/>
      <c r="J15" s="60"/>
    </row>
    <row r="16" spans="1:10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IF(一括契約【税込用】必要積算経費一覧表_当該年度!$H$22&lt;&gt;0, 一括契約【税込用】必要積算経費一覧表_当該年度!$H$22," ")</f>
        <v xml:space="preserve"> </v>
      </c>
      <c r="F16" s="346"/>
      <c r="G16" s="62"/>
      <c r="H16" s="62"/>
      <c r="I16" s="60"/>
      <c r="J16" s="60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IF(一括契約【税込用】必要積算経費一覧表_当該年度!$F$22&lt;&gt;0, 一括契約【税込用】必要積算経費一覧表_当該年度!$F$22," ")</f>
        <v xml:space="preserve"> </v>
      </c>
      <c r="F17" s="496"/>
      <c r="G17" s="496"/>
      <c r="H17" s="496"/>
      <c r="I17" s="61"/>
      <c r="J17" s="61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137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146</v>
      </c>
      <c r="J19" s="109" t="s">
        <v>147</v>
      </c>
      <c r="K19" s="480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329" t="str">
        <f>一括契約【税込用】必要積算経費一覧表_当該年度!$C$52</f>
        <v>Ⅲ　旅費</v>
      </c>
      <c r="D20" s="497" t="s">
        <v>260</v>
      </c>
      <c r="E20" s="497"/>
      <c r="F20" s="497"/>
      <c r="G20" s="498"/>
      <c r="H20" s="92">
        <f>H21</f>
        <v>0</v>
      </c>
      <c r="I20" s="92">
        <f>I21</f>
        <v>0</v>
      </c>
      <c r="J20" s="189">
        <f>J21</f>
        <v>0</v>
      </c>
      <c r="K20" s="65">
        <f>H20+I20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一括契約【税込用】必要積算経費一覧表_当該年度!$D$53</f>
        <v>１　旅費</v>
      </c>
      <c r="E21" s="493"/>
      <c r="F21" s="493"/>
      <c r="G21" s="493"/>
      <c r="H21" s="94">
        <f>SUM(H22:H51)</f>
        <v>0</v>
      </c>
      <c r="I21" s="98">
        <f>SUM(I22:I51)</f>
        <v>0</v>
      </c>
      <c r="J21" s="100">
        <f>IFERROR(ROUNDDOWN(I21*一括契約【税込用】必要積算経費一覧表_当該年度!$G$70,0),0)</f>
        <v>0</v>
      </c>
      <c r="K21" s="89">
        <f>H21+I21</f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61"/>
      <c r="I22" s="1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54"/>
      <c r="I23" s="1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54"/>
      <c r="I24" s="1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54"/>
      <c r="I25" s="1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54"/>
      <c r="I26" s="1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54"/>
      <c r="I27" s="1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54"/>
      <c r="I28" s="1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54"/>
      <c r="I29" s="1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54"/>
      <c r="I30" s="1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54"/>
      <c r="I31" s="1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54"/>
      <c r="I32" s="1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54"/>
      <c r="I33" s="1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54"/>
      <c r="I34" s="1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54"/>
      <c r="I35" s="1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54"/>
      <c r="I36" s="1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54"/>
      <c r="I37" s="1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54"/>
      <c r="I38" s="1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54"/>
      <c r="I39" s="1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54"/>
      <c r="I40" s="1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75" t="s">
        <v>38</v>
      </c>
      <c r="E41" s="278"/>
      <c r="F41" s="357"/>
      <c r="G41" s="279"/>
      <c r="H41" s="158"/>
      <c r="I41" s="1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75" t="s">
        <v>78</v>
      </c>
      <c r="E42" s="278"/>
      <c r="F42" s="357"/>
      <c r="G42" s="288"/>
      <c r="H42" s="158"/>
      <c r="I42" s="1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75" t="s">
        <v>79</v>
      </c>
      <c r="E43" s="278"/>
      <c r="F43" s="357"/>
      <c r="G43" s="288"/>
      <c r="H43" s="158"/>
      <c r="I43" s="1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75" t="s">
        <v>80</v>
      </c>
      <c r="E44" s="278"/>
      <c r="F44" s="357"/>
      <c r="G44" s="288"/>
      <c r="H44" s="158"/>
      <c r="I44" s="1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75" t="s">
        <v>81</v>
      </c>
      <c r="E45" s="278"/>
      <c r="F45" s="357"/>
      <c r="G45" s="288"/>
      <c r="H45" s="158"/>
      <c r="I45" s="1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75" t="s">
        <v>82</v>
      </c>
      <c r="E46" s="278"/>
      <c r="F46" s="357"/>
      <c r="G46" s="288"/>
      <c r="H46" s="158"/>
      <c r="I46" s="1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75" t="s">
        <v>83</v>
      </c>
      <c r="E47" s="278"/>
      <c r="F47" s="357"/>
      <c r="G47" s="288"/>
      <c r="H47" s="158"/>
      <c r="I47" s="1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75" t="s">
        <v>84</v>
      </c>
      <c r="E48" s="278"/>
      <c r="F48" s="357"/>
      <c r="G48" s="288"/>
      <c r="H48" s="158"/>
      <c r="I48" s="1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75" t="s">
        <v>85</v>
      </c>
      <c r="E49" s="278"/>
      <c r="F49" s="357"/>
      <c r="G49" s="288"/>
      <c r="H49" s="158"/>
      <c r="I49" s="1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75" t="s">
        <v>86</v>
      </c>
      <c r="E50" s="278"/>
      <c r="F50" s="357"/>
      <c r="G50" s="288"/>
      <c r="H50" s="158"/>
      <c r="I50" s="1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thickBot="1" x14ac:dyDescent="0.2">
      <c r="C51" s="45"/>
      <c r="D51" s="162" t="s">
        <v>87</v>
      </c>
      <c r="E51" s="286"/>
      <c r="F51" s="356"/>
      <c r="G51" s="287"/>
      <c r="H51" s="163"/>
      <c r="I51" s="164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D52" s="46"/>
      <c r="E52" s="275"/>
      <c r="F52" s="358"/>
      <c r="G52" s="275"/>
    </row>
    <row r="53" spans="3:22" ht="20.100000000000001" customHeight="1" x14ac:dyDescent="0.15">
      <c r="D53" s="46"/>
      <c r="E53" s="275"/>
      <c r="F53" s="358"/>
      <c r="G53" s="275"/>
    </row>
    <row r="54" spans="3:22" ht="20.100000000000001" customHeight="1" x14ac:dyDescent="0.15">
      <c r="E54" s="275"/>
      <c r="F54" s="358"/>
      <c r="G54" s="275"/>
    </row>
    <row r="55" spans="3:22" ht="20.100000000000001" customHeight="1" x14ac:dyDescent="0.15">
      <c r="E55" s="275"/>
      <c r="F55" s="358"/>
      <c r="G55" s="275"/>
    </row>
    <row r="56" spans="3:22" ht="20.100000000000001" customHeight="1" x14ac:dyDescent="0.15">
      <c r="E56" s="275"/>
      <c r="F56" s="358"/>
      <c r="G56" s="275"/>
    </row>
    <row r="57" spans="3:22" ht="20.100000000000001" customHeight="1" x14ac:dyDescent="0.15">
      <c r="E57" s="275"/>
      <c r="F57" s="358"/>
      <c r="G57" s="275"/>
    </row>
  </sheetData>
  <sheetProtection algorithmName="SHA-512" hashValue="gZ/h8iqaZUH/s6WrxkBn87swVcECcKFxdED6obfmXHTwoi9KeXAiM7+iysNBHws+CD6CaVNmIkSxJGvQGDRiwQ==" saltValue="dMQzvKr/pGFJgCPY1TQWAA==" spinCount="100000" sheet="1" formatCells="0" formatRows="0" insertRows="0"/>
  <protectedRanges>
    <protectedRange sqref="M19:V51" name="範囲2"/>
    <protectedRange sqref="D22:I51" name="範囲1"/>
  </protectedRanges>
  <mergeCells count="15">
    <mergeCell ref="D21:G21"/>
    <mergeCell ref="C13:D13"/>
    <mergeCell ref="E13:H13"/>
    <mergeCell ref="H18:H19"/>
    <mergeCell ref="C18:G18"/>
    <mergeCell ref="E15:H15"/>
    <mergeCell ref="E14:H14"/>
    <mergeCell ref="E17:H17"/>
    <mergeCell ref="D20:G20"/>
    <mergeCell ref="K18:K19"/>
    <mergeCell ref="C12:H12"/>
    <mergeCell ref="C15:D15"/>
    <mergeCell ref="C17:D17"/>
    <mergeCell ref="C14:D14"/>
    <mergeCell ref="I18:J18"/>
  </mergeCells>
  <phoneticPr fontId="5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9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8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9" width="10.25" style="38" customWidth="1"/>
    <col min="10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A2"/>
      <c r="C2" s="260" t="str">
        <f>'代表者_明細(Ⅰ物品費）'!C2</f>
        <v>［記入要領］</v>
      </c>
    </row>
    <row r="3" spans="1:10" ht="12" x14ac:dyDescent="0.15">
      <c r="C3" s="264" t="str">
        <f>'代表者_明細(Ⅰ物品費）'!C3</f>
        <v>１．水色地/黄色地のセル</v>
      </c>
    </row>
    <row r="4" spans="1:10" ht="12" x14ac:dyDescent="0.15">
      <c r="C4" s="260" t="str">
        <f>'代表者_明細(Ⅰ物品費）'!C4</f>
        <v>　　・水色地のセルのみ必要事項を記入してください。</v>
      </c>
    </row>
    <row r="5" spans="1:10" ht="12" x14ac:dyDescent="0.15">
      <c r="C5" s="261" t="str">
        <f>'代表者_明細(Ⅰ物品費）'!C5</f>
        <v>　　・文字入力が不要なセルは空欄にしておいてください。</v>
      </c>
    </row>
    <row r="6" spans="1:10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0" ht="12" x14ac:dyDescent="0.15">
      <c r="C7" s="381" t="str">
        <f>'代表者_明細(Ⅰ物品費）'!C7</f>
        <v>２．行の追加・削除と行の高さ調整</v>
      </c>
    </row>
    <row r="8" spans="1:10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0" ht="12" x14ac:dyDescent="0.15">
      <c r="C9" s="260"/>
    </row>
    <row r="12" spans="1:10" ht="20.100000000000001" customHeight="1" x14ac:dyDescent="0.15">
      <c r="C12" s="481" t="s">
        <v>77</v>
      </c>
      <c r="D12" s="482"/>
      <c r="E12" s="482"/>
      <c r="F12" s="482"/>
      <c r="G12" s="482"/>
      <c r="H12" s="482"/>
    </row>
    <row r="13" spans="1:10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60"/>
      <c r="J13" s="60"/>
    </row>
    <row r="14" spans="1:10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60"/>
      <c r="J14" s="60"/>
    </row>
    <row r="15" spans="1:10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60"/>
      <c r="J15" s="60"/>
    </row>
    <row r="16" spans="1:10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IF(一括契約【税込用】必要積算経費一覧表_当該年度!$H$22&lt;&gt;0, 一括契約【税込用】必要積算経費一覧表_当該年度!$H$22," ")</f>
        <v xml:space="preserve"> </v>
      </c>
      <c r="F16" s="346"/>
      <c r="G16" s="62"/>
      <c r="H16" s="62"/>
      <c r="I16" s="60"/>
      <c r="J16" s="60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IF(一括契約【税込用】必要積算経費一覧表_当該年度!$F$22&lt;&gt;0, 一括契約【税込用】必要積算経費一覧表_当該年度!$F$22," ")</f>
        <v xml:space="preserve"> </v>
      </c>
      <c r="F17" s="496"/>
      <c r="G17" s="496"/>
      <c r="H17" s="496"/>
      <c r="I17" s="61"/>
      <c r="J17" s="132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141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146</v>
      </c>
      <c r="J19" s="109" t="s">
        <v>147</v>
      </c>
      <c r="K19" s="480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329" t="str">
        <f>一括契約【税込用】必要積算経費一覧表_当該年度!$C$54</f>
        <v>Ⅳ　その他</v>
      </c>
      <c r="D20" s="497" t="s">
        <v>258</v>
      </c>
      <c r="E20" s="497"/>
      <c r="F20" s="497"/>
      <c r="G20" s="498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一括契約【税込用】必要積算経費一覧表_当該年度!$D$55</f>
        <v>１　外注費</v>
      </c>
      <c r="E21" s="493"/>
      <c r="F21" s="493"/>
      <c r="G21" s="494"/>
      <c r="H21" s="94">
        <f>SUM(H22:H41)</f>
        <v>0</v>
      </c>
      <c r="I21" s="98">
        <f>SUM(I22:I41)</f>
        <v>0</v>
      </c>
      <c r="J21" s="100">
        <f>IFERROR(ROUNDDOWN(I21*一括契約【税込用】必要積算経費一覧表_当該年度!$G$70,0),0)</f>
        <v>0</v>
      </c>
      <c r="K21" s="89">
        <f>H21+I21</f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61"/>
      <c r="I22" s="177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54"/>
      <c r="I23" s="177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54"/>
      <c r="I24" s="177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54"/>
      <c r="I25" s="177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54"/>
      <c r="I26" s="177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54"/>
      <c r="I27" s="177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54"/>
      <c r="I28" s="177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54"/>
      <c r="I29" s="177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54"/>
      <c r="I30" s="177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54"/>
      <c r="I31" s="177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54"/>
      <c r="I32" s="177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54"/>
      <c r="I33" s="177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54"/>
      <c r="I34" s="177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54"/>
      <c r="I35" s="177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54"/>
      <c r="I36" s="177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54"/>
      <c r="I37" s="177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54"/>
      <c r="I38" s="177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54"/>
      <c r="I39" s="177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54"/>
      <c r="I40" s="177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3"/>
      <c r="D41" s="175" t="s">
        <v>38</v>
      </c>
      <c r="E41" s="278"/>
      <c r="F41" s="357"/>
      <c r="G41" s="279"/>
      <c r="H41" s="158"/>
      <c r="I41" s="178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一括契約【税込用】必要積算経費一覧表_当該年度!$D$56</f>
        <v>２　印刷製本費</v>
      </c>
      <c r="E42" s="499"/>
      <c r="F42" s="499"/>
      <c r="G42" s="499"/>
      <c r="H42" s="94">
        <f>SUM(H43:H47)</f>
        <v>0</v>
      </c>
      <c r="I42" s="94">
        <f>SUM(I43:I47)</f>
        <v>0</v>
      </c>
      <c r="J42" s="88">
        <f>IFERROR(ROUNDDOWN(I42*一括契約【税込用】必要積算経費一覧表_当該年度!$G$70,0),0)</f>
        <v>0</v>
      </c>
      <c r="K42" s="88">
        <f>H42+I42</f>
        <v>0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49" t="s">
        <v>3</v>
      </c>
      <c r="E43" s="280"/>
      <c r="F43" s="359"/>
      <c r="G43" s="266"/>
      <c r="H43" s="161"/>
      <c r="I43" s="177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8"/>
      <c r="H44" s="154"/>
      <c r="I44" s="177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67"/>
      <c r="F45" s="353"/>
      <c r="G45" s="268"/>
      <c r="H45" s="154"/>
      <c r="I45" s="177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67"/>
      <c r="F46" s="353"/>
      <c r="G46" s="268"/>
      <c r="H46" s="154"/>
      <c r="I46" s="177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thickBot="1" x14ac:dyDescent="0.2">
      <c r="C47" s="43"/>
      <c r="D47" s="175" t="s">
        <v>7</v>
      </c>
      <c r="E47" s="278"/>
      <c r="F47" s="357"/>
      <c r="G47" s="279"/>
      <c r="H47" s="158"/>
      <c r="I47" s="178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thickBot="1" x14ac:dyDescent="0.2">
      <c r="C48" s="43"/>
      <c r="D48" s="506" t="str">
        <f>一括契約【税込用】必要積算経費一覧表_当該年度!$D$57</f>
        <v>３　会議費</v>
      </c>
      <c r="E48" s="507"/>
      <c r="F48" s="507"/>
      <c r="G48" s="511"/>
      <c r="H48" s="94">
        <f>SUM(H49:H58)</f>
        <v>0</v>
      </c>
      <c r="I48" s="94">
        <f>SUM(I49:I58)</f>
        <v>0</v>
      </c>
      <c r="J48" s="88">
        <f>IFERROR(ROUNDDOWN(I48*一括契約【税込用】必要積算経費一覧表_当該年度!$G$70,0),0)</f>
        <v>0</v>
      </c>
      <c r="K48" s="88">
        <f>H48+I48</f>
        <v>0</v>
      </c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49" t="s">
        <v>3</v>
      </c>
      <c r="E49" s="280"/>
      <c r="F49" s="359"/>
      <c r="G49" s="266"/>
      <c r="H49" s="161"/>
      <c r="I49" s="177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4</v>
      </c>
      <c r="E50" s="267"/>
      <c r="F50" s="353"/>
      <c r="G50" s="268"/>
      <c r="H50" s="154"/>
      <c r="I50" s="177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5</v>
      </c>
      <c r="E51" s="267"/>
      <c r="F51" s="353"/>
      <c r="G51" s="268"/>
      <c r="H51" s="154"/>
      <c r="I51" s="177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6</v>
      </c>
      <c r="E52" s="267"/>
      <c r="F52" s="353"/>
      <c r="G52" s="268"/>
      <c r="H52" s="154"/>
      <c r="I52" s="177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7</v>
      </c>
      <c r="E53" s="267"/>
      <c r="F53" s="353"/>
      <c r="G53" s="268"/>
      <c r="H53" s="154"/>
      <c r="I53" s="177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8</v>
      </c>
      <c r="E54" s="267"/>
      <c r="F54" s="353"/>
      <c r="G54" s="268"/>
      <c r="H54" s="154"/>
      <c r="I54" s="177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9</v>
      </c>
      <c r="E55" s="267"/>
      <c r="F55" s="353"/>
      <c r="G55" s="268"/>
      <c r="H55" s="154"/>
      <c r="I55" s="177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10</v>
      </c>
      <c r="E56" s="267"/>
      <c r="F56" s="353"/>
      <c r="G56" s="268"/>
      <c r="H56" s="154"/>
      <c r="I56" s="177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x14ac:dyDescent="0.15">
      <c r="C57" s="43"/>
      <c r="D57" s="151" t="s">
        <v>11</v>
      </c>
      <c r="E57" s="267"/>
      <c r="F57" s="353"/>
      <c r="G57" s="268"/>
      <c r="H57" s="154"/>
      <c r="I57" s="177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3:22" ht="20.100000000000001" customHeight="1" thickBot="1" x14ac:dyDescent="0.2">
      <c r="C58" s="223"/>
      <c r="D58" s="157" t="s">
        <v>12</v>
      </c>
      <c r="E58" s="167"/>
      <c r="F58" s="360"/>
      <c r="G58" s="168"/>
      <c r="H58" s="180"/>
      <c r="I58" s="181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3:22" ht="20.100000000000001" customHeight="1" thickBot="1" x14ac:dyDescent="0.2">
      <c r="C59" s="43"/>
      <c r="D59" s="492" t="str">
        <f>一括契約【税込用】必要積算経費一覧表_当該年度!$D$58</f>
        <v>４　通信運搬費</v>
      </c>
      <c r="E59" s="493"/>
      <c r="F59" s="493"/>
      <c r="G59" s="493"/>
      <c r="H59" s="94">
        <f>SUM(H60:H69)</f>
        <v>0</v>
      </c>
      <c r="I59" s="94">
        <f>SUM(I60:I69)</f>
        <v>0</v>
      </c>
      <c r="J59" s="88">
        <f>IFERROR(ROUNDDOWN(I59*一括契約【税込用】必要積算経費一覧表_当該年度!$G$70,0),0)</f>
        <v>0</v>
      </c>
      <c r="K59" s="88">
        <f>H59+I59</f>
        <v>0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3:22" ht="20.100000000000001" customHeight="1" x14ac:dyDescent="0.15">
      <c r="C60" s="43"/>
      <c r="D60" s="169" t="s">
        <v>3</v>
      </c>
      <c r="E60" s="165"/>
      <c r="F60" s="361"/>
      <c r="G60" s="170"/>
      <c r="H60" s="161"/>
      <c r="I60" s="177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3:22" ht="20.100000000000001" customHeight="1" x14ac:dyDescent="0.15">
      <c r="C61" s="43"/>
      <c r="D61" s="151" t="s">
        <v>4</v>
      </c>
      <c r="E61" s="152"/>
      <c r="F61" s="362"/>
      <c r="G61" s="155"/>
      <c r="H61" s="154"/>
      <c r="I61" s="177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3:22" ht="20.100000000000001" customHeight="1" x14ac:dyDescent="0.15">
      <c r="C62" s="43"/>
      <c r="D62" s="151" t="s">
        <v>5</v>
      </c>
      <c r="E62" s="166"/>
      <c r="F62" s="362"/>
      <c r="G62" s="155"/>
      <c r="H62" s="154"/>
      <c r="I62" s="177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3:22" ht="20.100000000000001" customHeight="1" x14ac:dyDescent="0.15">
      <c r="C63" s="43"/>
      <c r="D63" s="151" t="s">
        <v>6</v>
      </c>
      <c r="E63" s="166"/>
      <c r="F63" s="362"/>
      <c r="G63" s="155"/>
      <c r="H63" s="154"/>
      <c r="I63" s="177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3:22" ht="20.100000000000001" customHeight="1" x14ac:dyDescent="0.15">
      <c r="C64" s="43"/>
      <c r="D64" s="151" t="s">
        <v>7</v>
      </c>
      <c r="E64" s="166"/>
      <c r="F64" s="362"/>
      <c r="G64" s="155"/>
      <c r="H64" s="154"/>
      <c r="I64" s="177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3:22" ht="20.100000000000001" customHeight="1" x14ac:dyDescent="0.15">
      <c r="C65" s="43"/>
      <c r="D65" s="151" t="s">
        <v>8</v>
      </c>
      <c r="E65" s="166"/>
      <c r="F65" s="362"/>
      <c r="G65" s="155"/>
      <c r="H65" s="154"/>
      <c r="I65" s="177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3:22" ht="20.100000000000001" customHeight="1" x14ac:dyDescent="0.15">
      <c r="C66" s="43"/>
      <c r="D66" s="151" t="s">
        <v>9</v>
      </c>
      <c r="E66" s="166"/>
      <c r="F66" s="362"/>
      <c r="G66" s="155"/>
      <c r="H66" s="154"/>
      <c r="I66" s="177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3:22" ht="20.100000000000001" customHeight="1" x14ac:dyDescent="0.15">
      <c r="C67" s="43"/>
      <c r="D67" s="151" t="s">
        <v>10</v>
      </c>
      <c r="E67" s="166"/>
      <c r="F67" s="362"/>
      <c r="G67" s="155"/>
      <c r="H67" s="154"/>
      <c r="I67" s="177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3:22" ht="20.100000000000001" customHeight="1" x14ac:dyDescent="0.15">
      <c r="C68" s="43"/>
      <c r="D68" s="151" t="s">
        <v>11</v>
      </c>
      <c r="E68" s="166"/>
      <c r="F68" s="362"/>
      <c r="G68" s="171"/>
      <c r="H68" s="154"/>
      <c r="I68" s="177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3:22" ht="20.100000000000001" customHeight="1" thickBot="1" x14ac:dyDescent="0.2">
      <c r="C69" s="44"/>
      <c r="D69" s="157" t="s">
        <v>12</v>
      </c>
      <c r="E69" s="167"/>
      <c r="F69" s="360"/>
      <c r="G69" s="182"/>
      <c r="H69" s="158"/>
      <c r="I69" s="178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3:22" ht="20.100000000000001" customHeight="1" thickBot="1" x14ac:dyDescent="0.2">
      <c r="C70" s="43"/>
      <c r="D70" s="492" t="str">
        <f>一括契約【税込用】必要積算経費一覧表_当該年度!$D$59</f>
        <v>５　光熱水料</v>
      </c>
      <c r="E70" s="493"/>
      <c r="F70" s="493"/>
      <c r="G70" s="493"/>
      <c r="H70" s="94">
        <f>SUM(H71:H75)</f>
        <v>0</v>
      </c>
      <c r="I70" s="94">
        <f>SUM(I71:I75)</f>
        <v>0</v>
      </c>
      <c r="J70" s="88">
        <f>IFERROR(ROUNDDOWN(I70*一括契約【税込用】必要積算経費一覧表_当該年度!$G$70,0),0)</f>
        <v>0</v>
      </c>
      <c r="K70" s="88">
        <f>H70+I70</f>
        <v>0</v>
      </c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3:22" ht="20.100000000000001" customHeight="1" x14ac:dyDescent="0.15">
      <c r="C71" s="43"/>
      <c r="D71" s="149" t="s">
        <v>3</v>
      </c>
      <c r="E71" s="165"/>
      <c r="F71" s="361"/>
      <c r="G71" s="225"/>
      <c r="H71" s="161"/>
      <c r="I71" s="177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3:22" ht="20.100000000000001" customHeight="1" x14ac:dyDescent="0.15">
      <c r="C72" s="43"/>
      <c r="D72" s="151" t="s">
        <v>4</v>
      </c>
      <c r="E72" s="166"/>
      <c r="F72" s="362"/>
      <c r="G72" s="171"/>
      <c r="H72" s="154"/>
      <c r="I72" s="177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3:22" ht="20.100000000000001" customHeight="1" x14ac:dyDescent="0.15">
      <c r="C73" s="43"/>
      <c r="D73" s="151" t="s">
        <v>5</v>
      </c>
      <c r="E73" s="166"/>
      <c r="F73" s="362"/>
      <c r="G73" s="171"/>
      <c r="H73" s="154"/>
      <c r="I73" s="177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3:22" ht="20.100000000000001" customHeight="1" x14ac:dyDescent="0.15">
      <c r="C74" s="43"/>
      <c r="D74" s="151" t="s">
        <v>6</v>
      </c>
      <c r="E74" s="166"/>
      <c r="F74" s="362"/>
      <c r="G74" s="171"/>
      <c r="H74" s="154"/>
      <c r="I74" s="177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3:22" ht="20.100000000000001" customHeight="1" thickBot="1" x14ac:dyDescent="0.2">
      <c r="C75" s="43"/>
      <c r="D75" s="157" t="s">
        <v>7</v>
      </c>
      <c r="E75" s="167"/>
      <c r="F75" s="360"/>
      <c r="G75" s="182"/>
      <c r="H75" s="158"/>
      <c r="I75" s="177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3:22" ht="20.100000000000001" customHeight="1" thickBot="1" x14ac:dyDescent="0.2">
      <c r="C76" s="43"/>
      <c r="D76" s="492" t="str">
        <f>一括契約【税込用】必要積算経費一覧表_当該年度!$D$60</f>
        <v>６　その他(諸経費）</v>
      </c>
      <c r="E76" s="493"/>
      <c r="F76" s="493"/>
      <c r="G76" s="493"/>
      <c r="H76" s="94">
        <f>SUM(H77:H96)</f>
        <v>0</v>
      </c>
      <c r="I76" s="94">
        <f>SUM(I77:I96)</f>
        <v>0</v>
      </c>
      <c r="J76" s="88">
        <f>IFERROR(ROUNDDOWN(I76*一括契約【税込用】必要積算経費一覧表_当該年度!$G$70,0),0)</f>
        <v>0</v>
      </c>
      <c r="K76" s="88">
        <f>H76+I76</f>
        <v>0</v>
      </c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3:22" ht="20.100000000000001" customHeight="1" x14ac:dyDescent="0.15">
      <c r="C77" s="43"/>
      <c r="D77" s="149" t="s">
        <v>3</v>
      </c>
      <c r="E77" s="179"/>
      <c r="F77" s="363"/>
      <c r="G77" s="160"/>
      <c r="H77" s="161"/>
      <c r="I77" s="1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3:22" ht="20.100000000000001" customHeight="1" x14ac:dyDescent="0.15">
      <c r="C78" s="43"/>
      <c r="D78" s="149" t="s">
        <v>4</v>
      </c>
      <c r="E78" s="179"/>
      <c r="F78" s="364"/>
      <c r="G78" s="225"/>
      <c r="H78" s="161"/>
      <c r="I78" s="1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3:22" ht="20.100000000000001" customHeight="1" x14ac:dyDescent="0.15">
      <c r="C79" s="43"/>
      <c r="D79" s="149" t="s">
        <v>5</v>
      </c>
      <c r="E79" s="179"/>
      <c r="F79" s="364"/>
      <c r="G79" s="225"/>
      <c r="H79" s="161"/>
      <c r="I79" s="1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3:22" ht="20.100000000000001" customHeight="1" x14ac:dyDescent="0.15">
      <c r="C80" s="43"/>
      <c r="D80" s="149" t="s">
        <v>6</v>
      </c>
      <c r="E80" s="179"/>
      <c r="F80" s="364"/>
      <c r="G80" s="225"/>
      <c r="H80" s="161"/>
      <c r="I80" s="1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3:22" ht="20.100000000000001" customHeight="1" x14ac:dyDescent="0.15">
      <c r="C81" s="43"/>
      <c r="D81" s="149" t="s">
        <v>7</v>
      </c>
      <c r="E81" s="179"/>
      <c r="F81" s="364"/>
      <c r="G81" s="225"/>
      <c r="H81" s="161"/>
      <c r="I81" s="1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3:22" ht="20.100000000000001" customHeight="1" x14ac:dyDescent="0.15">
      <c r="C82" s="43"/>
      <c r="D82" s="149" t="s">
        <v>8</v>
      </c>
      <c r="E82" s="179"/>
      <c r="F82" s="364"/>
      <c r="G82" s="225"/>
      <c r="H82" s="161"/>
      <c r="I82" s="1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3:22" ht="20.100000000000001" customHeight="1" x14ac:dyDescent="0.15">
      <c r="C83" s="43"/>
      <c r="D83" s="149" t="s">
        <v>9</v>
      </c>
      <c r="E83" s="179"/>
      <c r="F83" s="364"/>
      <c r="G83" s="225"/>
      <c r="H83" s="161"/>
      <c r="I83" s="1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3:22" ht="20.100000000000001" customHeight="1" x14ac:dyDescent="0.15">
      <c r="C84" s="43"/>
      <c r="D84" s="149" t="s">
        <v>10</v>
      </c>
      <c r="E84" s="179"/>
      <c r="F84" s="364"/>
      <c r="G84" s="225"/>
      <c r="H84" s="161"/>
      <c r="I84" s="1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3:22" ht="20.100000000000001" customHeight="1" x14ac:dyDescent="0.15">
      <c r="C85" s="43"/>
      <c r="D85" s="149" t="s">
        <v>11</v>
      </c>
      <c r="E85" s="179"/>
      <c r="F85" s="364"/>
      <c r="G85" s="225"/>
      <c r="H85" s="161"/>
      <c r="I85" s="1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3:22" ht="20.100000000000001" customHeight="1" x14ac:dyDescent="0.15">
      <c r="C86" s="43"/>
      <c r="D86" s="149" t="s">
        <v>12</v>
      </c>
      <c r="E86" s="179"/>
      <c r="F86" s="364"/>
      <c r="G86" s="225"/>
      <c r="H86" s="161"/>
      <c r="I86" s="1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3:22" ht="20.100000000000001" customHeight="1" x14ac:dyDescent="0.15">
      <c r="C87" s="43"/>
      <c r="D87" s="149" t="s">
        <v>23</v>
      </c>
      <c r="E87" s="179"/>
      <c r="F87" s="364"/>
      <c r="G87" s="225"/>
      <c r="H87" s="161"/>
      <c r="I87" s="1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3:22" ht="20.100000000000001" customHeight="1" x14ac:dyDescent="0.15">
      <c r="C88" s="43"/>
      <c r="D88" s="149" t="s">
        <v>24</v>
      </c>
      <c r="E88" s="179"/>
      <c r="F88" s="364"/>
      <c r="G88" s="225"/>
      <c r="H88" s="161"/>
      <c r="I88" s="1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3:22" ht="20.100000000000001" customHeight="1" x14ac:dyDescent="0.15">
      <c r="C89" s="43"/>
      <c r="D89" s="149" t="s">
        <v>25</v>
      </c>
      <c r="E89" s="179"/>
      <c r="F89" s="364"/>
      <c r="G89" s="225"/>
      <c r="H89" s="161"/>
      <c r="I89" s="1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3:22" ht="20.100000000000001" customHeight="1" x14ac:dyDescent="0.15">
      <c r="C90" s="43"/>
      <c r="D90" s="149" t="s">
        <v>26</v>
      </c>
      <c r="E90" s="179"/>
      <c r="F90" s="364"/>
      <c r="G90" s="225"/>
      <c r="H90" s="161"/>
      <c r="I90" s="1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3:22" ht="20.100000000000001" customHeight="1" x14ac:dyDescent="0.15">
      <c r="C91" s="43"/>
      <c r="D91" s="149" t="s">
        <v>27</v>
      </c>
      <c r="E91" s="179"/>
      <c r="F91" s="364"/>
      <c r="G91" s="225"/>
      <c r="H91" s="161"/>
      <c r="I91" s="1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3:22" ht="20.100000000000001" customHeight="1" x14ac:dyDescent="0.15">
      <c r="C92" s="43"/>
      <c r="D92" s="149" t="s">
        <v>34</v>
      </c>
      <c r="E92" s="179"/>
      <c r="F92" s="364"/>
      <c r="G92" s="225"/>
      <c r="H92" s="161"/>
      <c r="I92" s="1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3:22" ht="20.100000000000001" customHeight="1" x14ac:dyDescent="0.15">
      <c r="C93" s="43"/>
      <c r="D93" s="151" t="s">
        <v>35</v>
      </c>
      <c r="E93" s="166"/>
      <c r="F93" s="362"/>
      <c r="G93" s="171"/>
      <c r="H93" s="154"/>
      <c r="I93" s="1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3:22" ht="20.100000000000001" customHeight="1" x14ac:dyDescent="0.15">
      <c r="C94" s="43"/>
      <c r="D94" s="151" t="s">
        <v>36</v>
      </c>
      <c r="E94" s="166"/>
      <c r="F94" s="362"/>
      <c r="G94" s="171"/>
      <c r="H94" s="154"/>
      <c r="I94" s="1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3:22" ht="20.100000000000001" customHeight="1" x14ac:dyDescent="0.15">
      <c r="C95" s="43"/>
      <c r="D95" s="151" t="s">
        <v>37</v>
      </c>
      <c r="E95" s="166"/>
      <c r="F95" s="362"/>
      <c r="G95" s="171"/>
      <c r="H95" s="154"/>
      <c r="I95" s="1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3:22" ht="20.100000000000001" customHeight="1" thickBot="1" x14ac:dyDescent="0.2">
      <c r="C96" s="223"/>
      <c r="D96" s="157" t="s">
        <v>38</v>
      </c>
      <c r="E96" s="167"/>
      <c r="F96" s="360"/>
      <c r="G96" s="182"/>
      <c r="H96" s="180"/>
      <c r="I96" s="186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3:11" ht="20.100000000000001" customHeight="1" thickBot="1" x14ac:dyDescent="0.2">
      <c r="C97" s="224"/>
      <c r="D97" s="509" t="str">
        <f>一括契約【税込用】必要積算経費一覧表_当該年度!$D$61</f>
        <v>７　消費税相当額</v>
      </c>
      <c r="E97" s="510"/>
      <c r="F97" s="510"/>
      <c r="G97" s="510"/>
      <c r="H97" s="104"/>
      <c r="I97" s="105"/>
      <c r="J97" s="95">
        <f>'税込者３_明細（Ⅰ物品費）'!$J$20+'税込者３_明細（Ⅱ人件費・謝金）'!$J$20+'税込者３_明細（Ⅲ旅費）'!$J$20+$J$20</f>
        <v>0</v>
      </c>
      <c r="K97" s="95">
        <f>J97</f>
        <v>0</v>
      </c>
    </row>
    <row r="98" spans="3:11" ht="20.100000000000001" customHeight="1" x14ac:dyDescent="0.15">
      <c r="D98" s="46"/>
    </row>
  </sheetData>
  <sheetProtection algorithmName="SHA-512" hashValue="EvIwsBFaaDTw+BFir7AJ2TshxlaX+FOCFfGQ/QspwfxHRI7MMA4/nIcpI4AQYSd/+GdO5ThCRXlXSEmBRpx9qg==" saltValue="T3r5orZDjh7BX/lN84ZeHg==" spinCount="100000" sheet="1" formatCells="0" formatRows="0" insertRows="0"/>
  <protectedRanges>
    <protectedRange sqref="M19:V96" name="範囲2"/>
    <protectedRange sqref="D22:I41 D43:I47 D49:I58 D60:I69 D71:I75 D77:I96" name="範囲1"/>
  </protectedRanges>
  <mergeCells count="21">
    <mergeCell ref="I18:J18"/>
    <mergeCell ref="K18:K19"/>
    <mergeCell ref="C13:D13"/>
    <mergeCell ref="E14:H14"/>
    <mergeCell ref="E17:H17"/>
    <mergeCell ref="E13:H13"/>
    <mergeCell ref="E15:H15"/>
    <mergeCell ref="C12:H12"/>
    <mergeCell ref="C15:D15"/>
    <mergeCell ref="C17:D17"/>
    <mergeCell ref="C14:D14"/>
    <mergeCell ref="D97:G97"/>
    <mergeCell ref="D76:G76"/>
    <mergeCell ref="D70:G70"/>
    <mergeCell ref="D59:G59"/>
    <mergeCell ref="H18:H19"/>
    <mergeCell ref="C18:G18"/>
    <mergeCell ref="D48:G48"/>
    <mergeCell ref="D42:G42"/>
    <mergeCell ref="D21:G21"/>
    <mergeCell ref="D20:G20"/>
  </mergeCells>
  <phoneticPr fontId="5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9" fitToHeight="0" orientation="portrait" r:id="rId1"/>
  <headerFooter alignWithMargins="0">
    <oddHeader>&amp;L(30-2)
様式１－１－２別紙１&amp;R年度別実施計画書　別紙１</oddHeader>
    <oddFooter>&amp;C&amp;P／&amp;N</oddFooter>
  </headerFooter>
  <rowBreaks count="1" manualBreakCount="1">
    <brk id="58" min="2" max="10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ColWidth="9" defaultRowHeight="20.100000000000001" customHeight="1" x14ac:dyDescent="0.15"/>
  <cols>
    <col min="1" max="1" width="10.75" style="126" customWidth="1"/>
    <col min="2" max="2" width="4.5" style="126" customWidth="1"/>
    <col min="3" max="3" width="10.625" style="127" customWidth="1"/>
    <col min="4" max="4" width="7" style="127" customWidth="1"/>
    <col min="5" max="5" width="50.625" style="127" customWidth="1"/>
    <col min="6" max="6" width="8.625" style="367" customWidth="1"/>
    <col min="7" max="7" width="28" style="127" customWidth="1"/>
    <col min="8" max="10" width="10.625" style="127" customWidth="1"/>
    <col min="11" max="11" width="15.5" style="127" customWidth="1"/>
    <col min="12" max="16384" width="9" style="127"/>
  </cols>
  <sheetData>
    <row r="1" spans="1:23" s="126" customFormat="1" ht="20.100000000000001" customHeight="1" x14ac:dyDescent="0.15">
      <c r="A1" t="str">
        <f>一括契約【税込用】必要積算経費一覧表_当該年度!A1</f>
        <v>様式1-1-2（税込）（30-2)</v>
      </c>
      <c r="F1" s="366"/>
    </row>
    <row r="2" spans="1:23" s="126" customFormat="1" ht="13.5" x14ac:dyDescent="0.15">
      <c r="A2"/>
      <c r="C2" s="260" t="str">
        <f>'代表者_明細(Ⅰ物品費）'!C2</f>
        <v>［記入要領］</v>
      </c>
      <c r="F2" s="366"/>
    </row>
    <row r="3" spans="1:23" s="126" customFormat="1" ht="12" x14ac:dyDescent="0.15">
      <c r="C3" s="264" t="str">
        <f>'代表者_明細(Ⅰ物品費）'!C3</f>
        <v>１．水色地/黄色地のセル</v>
      </c>
      <c r="F3" s="366"/>
    </row>
    <row r="4" spans="1:23" ht="13.5" x14ac:dyDescent="0.15">
      <c r="C4" s="260" t="str">
        <f>'代表者_明細(Ⅰ物品費）'!C4</f>
        <v>　　・水色地のセルのみ必要事項を記入してください。</v>
      </c>
      <c r="D4" s="38"/>
      <c r="E4" s="38"/>
      <c r="F4" s="345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3.5" x14ac:dyDescent="0.15">
      <c r="C5" s="261" t="str">
        <f>'代表者_明細(Ⅰ物品費）'!C5</f>
        <v>　　・文字入力が不要なセルは空欄にしておいてください。</v>
      </c>
      <c r="D5" s="38"/>
      <c r="E5" s="38"/>
      <c r="F5" s="345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13.5" x14ac:dyDescent="0.15">
      <c r="C6" s="260" t="str">
        <f>'代表者_明細(Ⅰ物品費）'!C6</f>
        <v>　　・変更時は、前回までの変更箇所を黒字、今回の変更箇所を赤字にしてください。</v>
      </c>
      <c r="D6" s="38"/>
      <c r="E6" s="38"/>
      <c r="F6" s="345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3.5" x14ac:dyDescent="0.15">
      <c r="C7" s="381" t="str">
        <f>'代表者_明細(Ⅰ物品費）'!C7</f>
        <v>２．行の追加・削除と行の高さ調整</v>
      </c>
      <c r="D7" s="38"/>
      <c r="E7" s="38"/>
      <c r="F7" s="345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  <c r="D8" s="38"/>
      <c r="E8" s="38"/>
      <c r="F8" s="345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3.5" x14ac:dyDescent="0.15">
      <c r="C9" s="260"/>
      <c r="D9" s="38"/>
      <c r="E9" s="38"/>
      <c r="F9" s="345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20.100000000000001" customHeight="1" x14ac:dyDescent="0.15">
      <c r="C10" s="38"/>
      <c r="D10" s="38"/>
      <c r="E10" s="38"/>
      <c r="F10" s="345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20.100000000000001" customHeight="1" x14ac:dyDescent="0.15">
      <c r="C11" s="38"/>
      <c r="D11" s="38"/>
      <c r="E11" s="38"/>
      <c r="F11" s="345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100000000000001" customHeight="1" x14ac:dyDescent="0.15">
      <c r="C12" s="481" t="s">
        <v>56</v>
      </c>
      <c r="D12" s="482"/>
      <c r="E12" s="482"/>
      <c r="F12" s="482"/>
      <c r="G12" s="482"/>
      <c r="H12" s="482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58"/>
      <c r="J13" s="5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58"/>
      <c r="J14" s="5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58"/>
      <c r="J15" s="5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IF(一括契約【税込用】必要積算経費一覧表_当該年度!$H$23&lt;&gt;0, 一括契約【税込用】必要積算経費一覧表_当該年度!$H$23," ")</f>
        <v xml:space="preserve"> </v>
      </c>
      <c r="F16" s="346"/>
      <c r="G16" s="62"/>
      <c r="H16" s="62"/>
      <c r="I16" s="58"/>
      <c r="J16" s="5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3:23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IF(一括契約【税込用】必要積算経費一覧表_当該年度!$F$23&lt;&gt;0, 一括契約【税込用】必要積算経費一覧表_当該年度!$F$23," ")</f>
        <v xml:space="preserve"> </v>
      </c>
      <c r="F17" s="496"/>
      <c r="G17" s="496"/>
      <c r="H17" s="496"/>
      <c r="I17" s="59"/>
      <c r="J17" s="5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3:23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137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3:23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153</v>
      </c>
      <c r="J19" s="109" t="s">
        <v>154</v>
      </c>
      <c r="K19" s="480"/>
      <c r="L19" s="38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38"/>
    </row>
    <row r="20" spans="3:23" ht="20.100000000000001" customHeight="1" x14ac:dyDescent="0.15">
      <c r="C20" s="329" t="str">
        <f>一括契約【税込用】必要積算経費一覧表_当該年度!$C$46</f>
        <v>Ⅰ　物品費</v>
      </c>
      <c r="D20" s="497" t="s">
        <v>261</v>
      </c>
      <c r="E20" s="497"/>
      <c r="F20" s="497"/>
      <c r="G20" s="498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L20" s="38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38"/>
    </row>
    <row r="21" spans="3:23" ht="20.100000000000001" customHeight="1" thickBot="1" x14ac:dyDescent="0.2">
      <c r="C21" s="43"/>
      <c r="D21" s="492" t="str">
        <f>一括契約【税込用】必要積算経費一覧表_当該年度!$D$47</f>
        <v>１　設備備品費</v>
      </c>
      <c r="E21" s="493"/>
      <c r="F21" s="493"/>
      <c r="G21" s="493"/>
      <c r="H21" s="94">
        <f>SUM(H22:H36)</f>
        <v>0</v>
      </c>
      <c r="I21" s="94">
        <f>SUM(I22:I36)</f>
        <v>0</v>
      </c>
      <c r="J21" s="91">
        <f>IFERROR(ROUNDDOWN(I21*一括契約【税込用】必要積算経費一覧表_当該年度!$G$70,0),0)</f>
        <v>0</v>
      </c>
      <c r="K21" s="89">
        <f>H21+I21</f>
        <v>0</v>
      </c>
      <c r="L21" s="38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38"/>
    </row>
    <row r="22" spans="3:23" ht="20.100000000000001" customHeight="1" x14ac:dyDescent="0.15">
      <c r="C22" s="43"/>
      <c r="D22" s="149" t="s">
        <v>155</v>
      </c>
      <c r="E22" s="265"/>
      <c r="F22" s="348"/>
      <c r="G22" s="266"/>
      <c r="H22" s="150"/>
      <c r="I22" s="156"/>
      <c r="J22" s="38"/>
      <c r="K22" s="38"/>
      <c r="L22" s="38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38"/>
    </row>
    <row r="23" spans="3:23" ht="20.100000000000001" customHeight="1" x14ac:dyDescent="0.15">
      <c r="C23" s="43"/>
      <c r="D23" s="151" t="s">
        <v>156</v>
      </c>
      <c r="E23" s="267"/>
      <c r="F23" s="349"/>
      <c r="G23" s="268"/>
      <c r="H23" s="154"/>
      <c r="I23" s="156"/>
      <c r="J23" s="38"/>
      <c r="K23" s="38"/>
      <c r="L23" s="38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38"/>
    </row>
    <row r="24" spans="3:23" ht="20.100000000000001" customHeight="1" x14ac:dyDescent="0.15">
      <c r="C24" s="43"/>
      <c r="D24" s="151" t="s">
        <v>157</v>
      </c>
      <c r="E24" s="267"/>
      <c r="F24" s="349"/>
      <c r="G24" s="268"/>
      <c r="H24" s="154"/>
      <c r="I24" s="156"/>
      <c r="J24" s="38"/>
      <c r="K24" s="38"/>
      <c r="L24" s="38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38"/>
    </row>
    <row r="25" spans="3:23" ht="20.100000000000001" customHeight="1" x14ac:dyDescent="0.15">
      <c r="C25" s="43"/>
      <c r="D25" s="151" t="s">
        <v>158</v>
      </c>
      <c r="E25" s="267"/>
      <c r="F25" s="349"/>
      <c r="G25" s="268"/>
      <c r="H25" s="154"/>
      <c r="I25" s="156"/>
      <c r="J25" s="38"/>
      <c r="K25" s="38"/>
      <c r="L25" s="38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38"/>
    </row>
    <row r="26" spans="3:23" ht="20.100000000000001" customHeight="1" x14ac:dyDescent="0.15">
      <c r="C26" s="43"/>
      <c r="D26" s="151" t="s">
        <v>159</v>
      </c>
      <c r="E26" s="267"/>
      <c r="F26" s="349"/>
      <c r="G26" s="269"/>
      <c r="H26" s="154"/>
      <c r="I26" s="156"/>
      <c r="J26" s="38"/>
      <c r="K26" s="38"/>
      <c r="L26" s="38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38"/>
    </row>
    <row r="27" spans="3:23" ht="20.100000000000001" customHeight="1" x14ac:dyDescent="0.15">
      <c r="C27" s="43"/>
      <c r="D27" s="151" t="s">
        <v>160</v>
      </c>
      <c r="E27" s="267"/>
      <c r="F27" s="349"/>
      <c r="G27" s="269"/>
      <c r="H27" s="154"/>
      <c r="I27" s="156"/>
      <c r="J27" s="38"/>
      <c r="K27" s="38"/>
      <c r="L27" s="38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38"/>
    </row>
    <row r="28" spans="3:23" ht="20.100000000000001" customHeight="1" x14ac:dyDescent="0.15">
      <c r="C28" s="43"/>
      <c r="D28" s="151" t="s">
        <v>161</v>
      </c>
      <c r="E28" s="267"/>
      <c r="F28" s="349"/>
      <c r="G28" s="269"/>
      <c r="H28" s="154"/>
      <c r="I28" s="156"/>
      <c r="J28" s="38"/>
      <c r="K28" s="38"/>
      <c r="L28" s="38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38"/>
    </row>
    <row r="29" spans="3:23" ht="20.100000000000001" customHeight="1" x14ac:dyDescent="0.15">
      <c r="C29" s="43"/>
      <c r="D29" s="151" t="s">
        <v>162</v>
      </c>
      <c r="E29" s="267"/>
      <c r="F29" s="349"/>
      <c r="G29" s="269"/>
      <c r="H29" s="154"/>
      <c r="I29" s="156"/>
      <c r="J29" s="38"/>
      <c r="K29" s="38"/>
      <c r="L29" s="38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38"/>
    </row>
    <row r="30" spans="3:23" ht="20.100000000000001" customHeight="1" x14ac:dyDescent="0.15">
      <c r="C30" s="43"/>
      <c r="D30" s="151" t="s">
        <v>163</v>
      </c>
      <c r="E30" s="267"/>
      <c r="F30" s="349"/>
      <c r="G30" s="269"/>
      <c r="H30" s="154"/>
      <c r="I30" s="156"/>
      <c r="J30" s="38"/>
      <c r="K30" s="38"/>
      <c r="L30" s="38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38"/>
    </row>
    <row r="31" spans="3:23" ht="20.100000000000001" customHeight="1" x14ac:dyDescent="0.15">
      <c r="C31" s="43"/>
      <c r="D31" s="151" t="s">
        <v>164</v>
      </c>
      <c r="E31" s="267"/>
      <c r="F31" s="349"/>
      <c r="G31" s="269"/>
      <c r="H31" s="154"/>
      <c r="I31" s="156"/>
      <c r="J31" s="38"/>
      <c r="K31" s="38"/>
      <c r="L31" s="38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38"/>
    </row>
    <row r="32" spans="3:23" ht="20.100000000000001" customHeight="1" x14ac:dyDescent="0.15">
      <c r="C32" s="43"/>
      <c r="D32" s="151" t="s">
        <v>165</v>
      </c>
      <c r="E32" s="267"/>
      <c r="F32" s="349"/>
      <c r="G32" s="269"/>
      <c r="H32" s="154"/>
      <c r="I32" s="156"/>
      <c r="J32" s="38"/>
      <c r="K32" s="38"/>
      <c r="L32" s="38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38"/>
    </row>
    <row r="33" spans="3:23" ht="20.100000000000001" customHeight="1" x14ac:dyDescent="0.15">
      <c r="C33" s="43"/>
      <c r="D33" s="151" t="s">
        <v>166</v>
      </c>
      <c r="E33" s="267"/>
      <c r="F33" s="349"/>
      <c r="G33" s="269"/>
      <c r="H33" s="154"/>
      <c r="I33" s="156"/>
      <c r="J33" s="38"/>
      <c r="K33" s="38"/>
      <c r="L33" s="38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38"/>
    </row>
    <row r="34" spans="3:23" ht="20.100000000000001" customHeight="1" x14ac:dyDescent="0.15">
      <c r="C34" s="43"/>
      <c r="D34" s="151" t="s">
        <v>167</v>
      </c>
      <c r="E34" s="267"/>
      <c r="F34" s="349"/>
      <c r="G34" s="269"/>
      <c r="H34" s="154"/>
      <c r="I34" s="156"/>
      <c r="J34" s="38"/>
      <c r="K34" s="38"/>
      <c r="L34" s="38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38"/>
    </row>
    <row r="35" spans="3:23" ht="20.100000000000001" customHeight="1" x14ac:dyDescent="0.15">
      <c r="C35" s="43"/>
      <c r="D35" s="151" t="s">
        <v>168</v>
      </c>
      <c r="E35" s="267"/>
      <c r="F35" s="349"/>
      <c r="G35" s="269"/>
      <c r="H35" s="154"/>
      <c r="I35" s="156"/>
      <c r="J35" s="38"/>
      <c r="K35" s="38"/>
      <c r="L35" s="38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38"/>
    </row>
    <row r="36" spans="3:23" ht="20.100000000000001" customHeight="1" thickBot="1" x14ac:dyDescent="0.2">
      <c r="C36" s="44"/>
      <c r="D36" s="157" t="s">
        <v>169</v>
      </c>
      <c r="E36" s="270"/>
      <c r="F36" s="350"/>
      <c r="G36" s="271"/>
      <c r="H36" s="158"/>
      <c r="I36" s="159"/>
      <c r="J36" s="38"/>
      <c r="K36" s="38"/>
      <c r="L36" s="38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38"/>
    </row>
    <row r="37" spans="3:23" ht="20.100000000000001" customHeight="1" thickBot="1" x14ac:dyDescent="0.2">
      <c r="C37" s="43"/>
      <c r="D37" s="492" t="str">
        <f>一括契約【税込用】必要積算経費一覧表_当該年度!$D$48</f>
        <v>２　消耗品費</v>
      </c>
      <c r="E37" s="493"/>
      <c r="F37" s="493"/>
      <c r="G37" s="494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IFERROR(ROUNDDOWN(I37*一括契約【税込用】必要積算経費一覧表_当該年度!$G$70,0),0)</f>
        <v>0</v>
      </c>
      <c r="K37" s="88">
        <f>H37+I37</f>
        <v>0</v>
      </c>
      <c r="L37" s="38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38"/>
    </row>
    <row r="38" spans="3:23" ht="20.100000000000001" customHeight="1" x14ac:dyDescent="0.15">
      <c r="C38" s="43"/>
      <c r="D38" s="149" t="s">
        <v>155</v>
      </c>
      <c r="E38" s="265"/>
      <c r="F38" s="348"/>
      <c r="G38" s="272"/>
      <c r="H38" s="161"/>
      <c r="I38" s="156"/>
      <c r="J38" s="38"/>
      <c r="K38" s="38"/>
      <c r="L38" s="38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38"/>
    </row>
    <row r="39" spans="3:23" ht="20.100000000000001" customHeight="1" x14ac:dyDescent="0.15">
      <c r="C39" s="43"/>
      <c r="D39" s="151" t="s">
        <v>156</v>
      </c>
      <c r="E39" s="267"/>
      <c r="F39" s="349"/>
      <c r="G39" s="269"/>
      <c r="H39" s="154"/>
      <c r="I39" s="156"/>
      <c r="J39" s="38"/>
      <c r="K39" s="38"/>
      <c r="L39" s="38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38"/>
    </row>
    <row r="40" spans="3:23" ht="20.100000000000001" customHeight="1" x14ac:dyDescent="0.15">
      <c r="C40" s="43"/>
      <c r="D40" s="151" t="s">
        <v>157</v>
      </c>
      <c r="E40" s="267"/>
      <c r="F40" s="349"/>
      <c r="G40" s="269"/>
      <c r="H40" s="154"/>
      <c r="I40" s="156"/>
      <c r="J40" s="38"/>
      <c r="K40" s="38"/>
      <c r="L40" s="38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38"/>
    </row>
    <row r="41" spans="3:23" ht="20.100000000000001" customHeight="1" x14ac:dyDescent="0.15">
      <c r="C41" s="43"/>
      <c r="D41" s="151" t="s">
        <v>158</v>
      </c>
      <c r="E41" s="267"/>
      <c r="F41" s="349"/>
      <c r="G41" s="269"/>
      <c r="H41" s="154"/>
      <c r="I41" s="156"/>
      <c r="J41" s="38"/>
      <c r="K41" s="38"/>
      <c r="L41" s="38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38"/>
    </row>
    <row r="42" spans="3:23" ht="20.100000000000001" customHeight="1" x14ac:dyDescent="0.15">
      <c r="C42" s="43"/>
      <c r="D42" s="151" t="s">
        <v>159</v>
      </c>
      <c r="E42" s="267"/>
      <c r="F42" s="349"/>
      <c r="G42" s="269"/>
      <c r="H42" s="154"/>
      <c r="I42" s="156"/>
      <c r="J42" s="38"/>
      <c r="K42" s="38"/>
      <c r="L42" s="38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38"/>
    </row>
    <row r="43" spans="3:23" ht="20.100000000000001" customHeight="1" x14ac:dyDescent="0.15">
      <c r="C43" s="43"/>
      <c r="D43" s="151" t="s">
        <v>160</v>
      </c>
      <c r="E43" s="267"/>
      <c r="F43" s="349"/>
      <c r="G43" s="269"/>
      <c r="H43" s="154"/>
      <c r="I43" s="156"/>
      <c r="J43" s="38"/>
      <c r="K43" s="38"/>
      <c r="L43" s="38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38"/>
    </row>
    <row r="44" spans="3:23" ht="20.100000000000001" customHeight="1" x14ac:dyDescent="0.15">
      <c r="C44" s="43"/>
      <c r="D44" s="151" t="s">
        <v>161</v>
      </c>
      <c r="E44" s="267"/>
      <c r="F44" s="349"/>
      <c r="G44" s="269"/>
      <c r="H44" s="154"/>
      <c r="I44" s="156"/>
      <c r="J44" s="38"/>
      <c r="K44" s="38"/>
      <c r="L44" s="38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38"/>
    </row>
    <row r="45" spans="3:23" ht="20.100000000000001" customHeight="1" x14ac:dyDescent="0.15">
      <c r="C45" s="43"/>
      <c r="D45" s="151" t="s">
        <v>162</v>
      </c>
      <c r="E45" s="267"/>
      <c r="F45" s="349"/>
      <c r="G45" s="269"/>
      <c r="H45" s="154"/>
      <c r="I45" s="156"/>
      <c r="J45" s="38"/>
      <c r="K45" s="38"/>
      <c r="L45" s="38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38"/>
    </row>
    <row r="46" spans="3:23" ht="20.100000000000001" customHeight="1" x14ac:dyDescent="0.15">
      <c r="C46" s="43"/>
      <c r="D46" s="151" t="s">
        <v>163</v>
      </c>
      <c r="E46" s="267"/>
      <c r="F46" s="349"/>
      <c r="G46" s="269"/>
      <c r="H46" s="154"/>
      <c r="I46" s="156"/>
      <c r="J46" s="38"/>
      <c r="K46" s="38"/>
      <c r="L46" s="38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38"/>
    </row>
    <row r="47" spans="3:23" ht="20.100000000000001" customHeight="1" x14ac:dyDescent="0.15">
      <c r="C47" s="43"/>
      <c r="D47" s="151" t="s">
        <v>164</v>
      </c>
      <c r="E47" s="267"/>
      <c r="F47" s="349"/>
      <c r="G47" s="269"/>
      <c r="H47" s="154"/>
      <c r="I47" s="156"/>
      <c r="J47" s="38"/>
      <c r="K47" s="38"/>
      <c r="L47" s="38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38"/>
    </row>
    <row r="48" spans="3:23" ht="20.100000000000001" customHeight="1" x14ac:dyDescent="0.15">
      <c r="C48" s="43"/>
      <c r="D48" s="151" t="s">
        <v>165</v>
      </c>
      <c r="E48" s="267"/>
      <c r="F48" s="349"/>
      <c r="G48" s="269"/>
      <c r="H48" s="154"/>
      <c r="I48" s="156"/>
      <c r="J48" s="38"/>
      <c r="K48" s="38"/>
      <c r="L48" s="38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38"/>
    </row>
    <row r="49" spans="3:23" ht="20.100000000000001" customHeight="1" x14ac:dyDescent="0.15">
      <c r="C49" s="43"/>
      <c r="D49" s="151" t="s">
        <v>166</v>
      </c>
      <c r="E49" s="267"/>
      <c r="F49" s="349"/>
      <c r="G49" s="269"/>
      <c r="H49" s="154"/>
      <c r="I49" s="156"/>
      <c r="J49" s="38"/>
      <c r="K49" s="38"/>
      <c r="L49" s="38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38"/>
    </row>
    <row r="50" spans="3:23" ht="20.100000000000001" customHeight="1" x14ac:dyDescent="0.15">
      <c r="C50" s="43"/>
      <c r="D50" s="151" t="s">
        <v>167</v>
      </c>
      <c r="E50" s="267"/>
      <c r="F50" s="349"/>
      <c r="G50" s="269"/>
      <c r="H50" s="154"/>
      <c r="I50" s="156"/>
      <c r="J50" s="38"/>
      <c r="K50" s="38"/>
      <c r="L50" s="38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38"/>
    </row>
    <row r="51" spans="3:23" ht="20.100000000000001" customHeight="1" x14ac:dyDescent="0.15">
      <c r="C51" s="43"/>
      <c r="D51" s="151" t="s">
        <v>168</v>
      </c>
      <c r="E51" s="267"/>
      <c r="F51" s="349"/>
      <c r="G51" s="269"/>
      <c r="H51" s="154"/>
      <c r="I51" s="156"/>
      <c r="J51" s="38"/>
      <c r="K51" s="38"/>
      <c r="L51" s="38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38"/>
    </row>
    <row r="52" spans="3:23" ht="20.100000000000001" customHeight="1" x14ac:dyDescent="0.15">
      <c r="C52" s="43"/>
      <c r="D52" s="151" t="s">
        <v>169</v>
      </c>
      <c r="E52" s="267"/>
      <c r="F52" s="349"/>
      <c r="G52" s="269"/>
      <c r="H52" s="154"/>
      <c r="I52" s="156"/>
      <c r="J52" s="38"/>
      <c r="K52" s="38"/>
      <c r="L52" s="38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38"/>
    </row>
    <row r="53" spans="3:23" ht="20.100000000000001" customHeight="1" x14ac:dyDescent="0.15">
      <c r="C53" s="43"/>
      <c r="D53" s="151" t="s">
        <v>170</v>
      </c>
      <c r="E53" s="267"/>
      <c r="F53" s="349"/>
      <c r="G53" s="269"/>
      <c r="H53" s="154"/>
      <c r="I53" s="156"/>
      <c r="J53" s="38"/>
      <c r="K53" s="38"/>
      <c r="L53" s="38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38"/>
    </row>
    <row r="54" spans="3:23" ht="20.100000000000001" customHeight="1" x14ac:dyDescent="0.15">
      <c r="C54" s="43"/>
      <c r="D54" s="151" t="s">
        <v>171</v>
      </c>
      <c r="E54" s="267"/>
      <c r="F54" s="349"/>
      <c r="G54" s="269"/>
      <c r="H54" s="154"/>
      <c r="I54" s="156"/>
      <c r="J54" s="38"/>
      <c r="K54" s="38"/>
      <c r="L54" s="38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38"/>
    </row>
    <row r="55" spans="3:23" ht="20.100000000000001" customHeight="1" x14ac:dyDescent="0.15">
      <c r="C55" s="43"/>
      <c r="D55" s="151" t="s">
        <v>172</v>
      </c>
      <c r="E55" s="267"/>
      <c r="F55" s="349"/>
      <c r="G55" s="269"/>
      <c r="H55" s="154"/>
      <c r="I55" s="156"/>
      <c r="J55" s="38"/>
      <c r="K55" s="38"/>
      <c r="L55" s="38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38"/>
    </row>
    <row r="56" spans="3:23" ht="20.100000000000001" customHeight="1" x14ac:dyDescent="0.15">
      <c r="C56" s="43"/>
      <c r="D56" s="151" t="s">
        <v>173</v>
      </c>
      <c r="E56" s="267"/>
      <c r="F56" s="349"/>
      <c r="G56" s="269"/>
      <c r="H56" s="154"/>
      <c r="I56" s="156"/>
      <c r="J56" s="38"/>
      <c r="K56" s="38"/>
      <c r="L56" s="38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38"/>
    </row>
    <row r="57" spans="3:23" ht="20.100000000000001" customHeight="1" thickBot="1" x14ac:dyDescent="0.2">
      <c r="C57" s="45"/>
      <c r="D57" s="162" t="s">
        <v>174</v>
      </c>
      <c r="E57" s="273"/>
      <c r="F57" s="351"/>
      <c r="G57" s="274"/>
      <c r="H57" s="163"/>
      <c r="I57" s="164"/>
      <c r="J57" s="38"/>
      <c r="K57" s="38"/>
      <c r="L57" s="38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38"/>
    </row>
  </sheetData>
  <sheetProtection algorithmName="SHA-512" hashValue="3GD+GzSlJvzJK6Vl9MKH6YaKhisAS3TKxfQ2Zh2P+TI72FlyDPN6P2IG+LfiChhienCaRCTMkUntYfZmqvEKnQ==" saltValue="rF0oLZeqb+aCI4kqytajyQ==" spinCount="100000" sheet="1" formatCells="0" formatRows="0" insertRows="0"/>
  <protectedRanges>
    <protectedRange sqref="M19:V57" name="範囲2"/>
    <protectedRange sqref="D22:I36 D38:I57" name="範囲1"/>
  </protectedRanges>
  <mergeCells count="16">
    <mergeCell ref="C15:D15"/>
    <mergeCell ref="E15:H15"/>
    <mergeCell ref="C17:D17"/>
    <mergeCell ref="E17:H17"/>
    <mergeCell ref="C12:H12"/>
    <mergeCell ref="C13:D13"/>
    <mergeCell ref="E13:H13"/>
    <mergeCell ref="C14:D14"/>
    <mergeCell ref="E14:H14"/>
    <mergeCell ref="I18:J18"/>
    <mergeCell ref="K18:K19"/>
    <mergeCell ref="D21:G21"/>
    <mergeCell ref="D37:G37"/>
    <mergeCell ref="C18:G18"/>
    <mergeCell ref="H18:H19"/>
    <mergeCell ref="D20:G20"/>
  </mergeCells>
  <phoneticPr fontId="2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I22" sqref="I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style="368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様式1-1-2（税込）（30-2)</v>
      </c>
    </row>
    <row r="2" spans="1:22" ht="13.5" x14ac:dyDescent="0.15">
      <c r="C2" s="260" t="str">
        <f>'代表者_明細(Ⅰ物品費）'!C2</f>
        <v>［記入要領］</v>
      </c>
    </row>
    <row r="3" spans="1:22" ht="13.5" x14ac:dyDescent="0.15">
      <c r="C3" s="264" t="str">
        <f>'代表者_明細(Ⅰ物品費）'!C3</f>
        <v>１．水色地/黄色地のセル</v>
      </c>
    </row>
    <row r="4" spans="1:22" ht="13.5" x14ac:dyDescent="0.15">
      <c r="C4" s="260" t="str">
        <f>'代表者_明細(Ⅰ物品費）'!C4</f>
        <v>　　・水色地のセルのみ必要事項を記入してください。</v>
      </c>
      <c r="D4" s="38"/>
      <c r="E4" s="38"/>
      <c r="F4" s="345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61" t="str">
        <f>'代表者_明細(Ⅰ物品費）'!C5</f>
        <v>　　・文字入力が不要なセルは空欄にしておいてください。</v>
      </c>
      <c r="D5" s="38"/>
      <c r="E5" s="38"/>
      <c r="F5" s="345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60" t="str">
        <f>'代表者_明細(Ⅰ物品費）'!C6</f>
        <v>　　・変更時は、前回までの変更箇所を黒字、今回の変更箇所を赤字にしてください。</v>
      </c>
      <c r="D6" s="38"/>
      <c r="E6" s="38"/>
      <c r="F6" s="345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381" t="str">
        <f>'代表者_明細(Ⅰ物品費）'!C7</f>
        <v>２．行の追加・削除と行の高さ調整</v>
      </c>
      <c r="D7" s="38"/>
      <c r="E7" s="38"/>
      <c r="F7" s="345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  <c r="D8" s="38"/>
      <c r="E8" s="38"/>
      <c r="F8" s="345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60"/>
      <c r="D9" s="38"/>
      <c r="E9" s="38"/>
      <c r="F9" s="345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45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45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81" t="s">
        <v>57</v>
      </c>
      <c r="D12" s="482"/>
      <c r="E12" s="482"/>
      <c r="F12" s="482"/>
      <c r="G12" s="482"/>
      <c r="H12" s="482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IF(一括契約【税込用】必要積算経費一覧表_当該年度!$H$23&lt;&gt;0, 一括契約【税込用】必要積算経費一覧表_当該年度!$H$23," ")</f>
        <v xml:space="preserve"> </v>
      </c>
      <c r="F16" s="346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IF(一括契約【税込用】必要積算経費一覧表_当該年度!$F$23&lt;&gt;0, 一括契約【税込用】必要積算経費一覧表_当該年度!$F$23," ")</f>
        <v xml:space="preserve"> </v>
      </c>
      <c r="F17" s="496"/>
      <c r="G17" s="496"/>
      <c r="H17" s="496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137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134</v>
      </c>
      <c r="J19" s="109" t="s">
        <v>147</v>
      </c>
      <c r="K19" s="480"/>
      <c r="L19" s="38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一括契約【税込用】必要積算経費一覧表_当該年度!$C$49</f>
        <v>Ⅱ　人件費・謝金</v>
      </c>
      <c r="D20" s="502"/>
      <c r="E20" s="497" t="s">
        <v>262</v>
      </c>
      <c r="F20" s="497"/>
      <c r="G20" s="498"/>
      <c r="H20" s="92">
        <f>H21+H42</f>
        <v>0</v>
      </c>
      <c r="I20" s="92">
        <f>I21+I42</f>
        <v>0</v>
      </c>
      <c r="J20" s="191">
        <f>J21+J42</f>
        <v>0</v>
      </c>
      <c r="K20" s="65">
        <f>H20+I20</f>
        <v>0</v>
      </c>
      <c r="L20" s="38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一括契約【税込用】必要積算経費一覧表_当該年度!$D$50</f>
        <v>１　人件費</v>
      </c>
      <c r="E21" s="493"/>
      <c r="F21" s="493"/>
      <c r="G21" s="493"/>
      <c r="H21" s="94">
        <f>SUM(H22:H41)</f>
        <v>0</v>
      </c>
      <c r="I21" s="190">
        <f>SUM(I22:I41)</f>
        <v>0</v>
      </c>
      <c r="J21" s="100">
        <f>IFERROR(ROUNDDOWN(I21*一括契約【税込用】必要積算経費一覧表_当該年度!$G$70,0),0)</f>
        <v>0</v>
      </c>
      <c r="K21" s="89">
        <f>H21+I21</f>
        <v>0</v>
      </c>
      <c r="L21" s="38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28"/>
      <c r="I22" s="156"/>
      <c r="J22" s="38"/>
      <c r="K22" s="38"/>
      <c r="L22" s="38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77"/>
      <c r="F23" s="349"/>
      <c r="G23" s="268"/>
      <c r="H23" s="129"/>
      <c r="I23" s="156"/>
      <c r="J23" s="38"/>
      <c r="K23" s="38"/>
      <c r="L23" s="38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77"/>
      <c r="F24" s="349"/>
      <c r="G24" s="268"/>
      <c r="H24" s="129"/>
      <c r="I24" s="156"/>
      <c r="J24" s="38"/>
      <c r="K24" s="38"/>
      <c r="L24" s="38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77"/>
      <c r="F25" s="349"/>
      <c r="G25" s="268"/>
      <c r="H25" s="129"/>
      <c r="I25" s="156"/>
      <c r="J25" s="38"/>
      <c r="K25" s="38"/>
      <c r="L25" s="38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77"/>
      <c r="F26" s="349"/>
      <c r="G26" s="268"/>
      <c r="H26" s="129"/>
      <c r="I26" s="156"/>
      <c r="J26" s="38"/>
      <c r="K26" s="38"/>
      <c r="L26" s="38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77"/>
      <c r="F27" s="349"/>
      <c r="G27" s="268"/>
      <c r="H27" s="129"/>
      <c r="I27" s="156"/>
      <c r="J27" s="38"/>
      <c r="K27" s="38"/>
      <c r="L27" s="38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77"/>
      <c r="F28" s="349"/>
      <c r="G28" s="268"/>
      <c r="H28" s="129"/>
      <c r="I28" s="156"/>
      <c r="J28" s="38"/>
      <c r="K28" s="38"/>
      <c r="L28" s="38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77"/>
      <c r="F29" s="349"/>
      <c r="G29" s="268"/>
      <c r="H29" s="129"/>
      <c r="I29" s="156"/>
      <c r="J29" s="38"/>
      <c r="K29" s="38"/>
      <c r="L29" s="38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77"/>
      <c r="F30" s="349"/>
      <c r="G30" s="268"/>
      <c r="H30" s="129"/>
      <c r="I30" s="156"/>
      <c r="J30" s="38"/>
      <c r="K30" s="38"/>
      <c r="L30" s="38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77"/>
      <c r="F31" s="349"/>
      <c r="G31" s="268"/>
      <c r="H31" s="129"/>
      <c r="I31" s="156"/>
      <c r="J31" s="38"/>
      <c r="K31" s="38"/>
      <c r="L31" s="38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77"/>
      <c r="F32" s="349"/>
      <c r="G32" s="268"/>
      <c r="H32" s="129"/>
      <c r="I32" s="156"/>
      <c r="J32" s="38"/>
      <c r="K32" s="38"/>
      <c r="L32" s="38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77"/>
      <c r="F33" s="349"/>
      <c r="G33" s="268"/>
      <c r="H33" s="129"/>
      <c r="I33" s="156"/>
      <c r="J33" s="38"/>
      <c r="K33" s="38"/>
      <c r="L33" s="38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77"/>
      <c r="F34" s="349"/>
      <c r="G34" s="268"/>
      <c r="H34" s="129"/>
      <c r="I34" s="156"/>
      <c r="J34" s="38"/>
      <c r="K34" s="38"/>
      <c r="L34" s="38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77"/>
      <c r="F35" s="349"/>
      <c r="G35" s="268"/>
      <c r="H35" s="129"/>
      <c r="I35" s="156"/>
      <c r="J35" s="38"/>
      <c r="K35" s="38"/>
      <c r="L35" s="38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77"/>
      <c r="F36" s="349"/>
      <c r="G36" s="268"/>
      <c r="H36" s="129"/>
      <c r="I36" s="156"/>
      <c r="J36" s="38"/>
      <c r="K36" s="38"/>
      <c r="L36" s="38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66"/>
      <c r="F37" s="352"/>
      <c r="G37" s="153"/>
      <c r="H37" s="129"/>
      <c r="I37" s="156"/>
      <c r="J37" s="38"/>
      <c r="K37" s="38"/>
      <c r="L37" s="38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77"/>
      <c r="F38" s="349"/>
      <c r="G38" s="268"/>
      <c r="H38" s="129"/>
      <c r="I38" s="156"/>
      <c r="J38" s="38"/>
      <c r="K38" s="38"/>
      <c r="L38" s="38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77"/>
      <c r="F39" s="349"/>
      <c r="G39" s="268"/>
      <c r="H39" s="129"/>
      <c r="I39" s="156"/>
      <c r="J39" s="38"/>
      <c r="K39" s="38"/>
      <c r="L39" s="38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77"/>
      <c r="F40" s="353"/>
      <c r="G40" s="289"/>
      <c r="H40" s="129"/>
      <c r="I40" s="156"/>
      <c r="J40" s="38"/>
      <c r="K40" s="38"/>
      <c r="L40" s="38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4"/>
      <c r="D41" s="157" t="s">
        <v>38</v>
      </c>
      <c r="E41" s="282"/>
      <c r="F41" s="354"/>
      <c r="G41" s="283"/>
      <c r="H41" s="130"/>
      <c r="I41" s="159"/>
      <c r="J41" s="38"/>
      <c r="K41" s="38"/>
      <c r="L41" s="38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一括契約【税込用】必要積算経費一覧表_当該年度!$D$51</f>
        <v>２　謝金</v>
      </c>
      <c r="E42" s="499"/>
      <c r="F42" s="499"/>
      <c r="G42" s="500"/>
      <c r="H42" s="94">
        <f>SUM(H43:H52)</f>
        <v>0</v>
      </c>
      <c r="I42" s="94">
        <f>SUM(I43:I52)</f>
        <v>0</v>
      </c>
      <c r="J42" s="88">
        <f>IFERROR(ROUNDDOWN(I42*一括契約【税込用】必要積算経費一覧表_当該年度!$G$70,0),0)</f>
        <v>0</v>
      </c>
      <c r="K42" s="88">
        <f>H42+I42</f>
        <v>0</v>
      </c>
      <c r="L42" s="38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69" t="s">
        <v>3</v>
      </c>
      <c r="E43" s="276"/>
      <c r="F43" s="355"/>
      <c r="G43" s="284"/>
      <c r="H43" s="161"/>
      <c r="I43" s="156"/>
      <c r="J43" s="38"/>
      <c r="K43" s="38"/>
      <c r="L43" s="38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9"/>
      <c r="H44" s="154"/>
      <c r="I44" s="156"/>
      <c r="J44" s="38"/>
      <c r="K44" s="38"/>
      <c r="L44" s="38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77"/>
      <c r="F45" s="353"/>
      <c r="G45" s="269"/>
      <c r="H45" s="154"/>
      <c r="I45" s="156"/>
      <c r="J45" s="38"/>
      <c r="K45" s="38"/>
      <c r="L45" s="38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77"/>
      <c r="F46" s="353"/>
      <c r="G46" s="285"/>
      <c r="H46" s="154"/>
      <c r="I46" s="156"/>
      <c r="J46" s="38"/>
      <c r="K46" s="38"/>
      <c r="L46" s="38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7</v>
      </c>
      <c r="E47" s="277"/>
      <c r="F47" s="353"/>
      <c r="G47" s="285"/>
      <c r="H47" s="154"/>
      <c r="I47" s="156"/>
      <c r="J47" s="38"/>
      <c r="K47" s="38"/>
      <c r="L47" s="38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8</v>
      </c>
      <c r="E48" s="277"/>
      <c r="F48" s="353"/>
      <c r="G48" s="285"/>
      <c r="H48" s="154"/>
      <c r="I48" s="156"/>
      <c r="J48" s="38"/>
      <c r="K48" s="38"/>
      <c r="L48" s="38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9</v>
      </c>
      <c r="E49" s="277"/>
      <c r="F49" s="353"/>
      <c r="G49" s="285"/>
      <c r="H49" s="154"/>
      <c r="I49" s="156"/>
      <c r="J49" s="38"/>
      <c r="K49" s="38"/>
      <c r="L49" s="38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10</v>
      </c>
      <c r="E50" s="277"/>
      <c r="F50" s="353"/>
      <c r="G50" s="285"/>
      <c r="H50" s="154"/>
      <c r="I50" s="156"/>
      <c r="J50" s="38"/>
      <c r="K50" s="38"/>
      <c r="L50" s="38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11</v>
      </c>
      <c r="E51" s="277"/>
      <c r="F51" s="353"/>
      <c r="G51" s="285"/>
      <c r="H51" s="154"/>
      <c r="I51" s="156"/>
      <c r="J51" s="38"/>
      <c r="K51" s="38"/>
      <c r="L51" s="38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thickBot="1" x14ac:dyDescent="0.2">
      <c r="C52" s="47"/>
      <c r="D52" s="162" t="s">
        <v>12</v>
      </c>
      <c r="E52" s="286"/>
      <c r="F52" s="356"/>
      <c r="G52" s="287"/>
      <c r="H52" s="163"/>
      <c r="I52" s="164"/>
      <c r="J52" s="38"/>
      <c r="K52" s="38"/>
      <c r="L52" s="38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E53" s="290"/>
      <c r="F53" s="369"/>
      <c r="G53" s="290"/>
    </row>
    <row r="54" spans="3:22" ht="20.100000000000001" customHeight="1" x14ac:dyDescent="0.15">
      <c r="E54" s="290"/>
      <c r="F54" s="369"/>
      <c r="G54" s="290"/>
    </row>
    <row r="55" spans="3:22" ht="20.100000000000001" customHeight="1" x14ac:dyDescent="0.15">
      <c r="E55" s="290"/>
      <c r="F55" s="369"/>
      <c r="G55" s="290"/>
    </row>
    <row r="56" spans="3:22" ht="20.100000000000001" customHeight="1" x14ac:dyDescent="0.15">
      <c r="E56" s="290"/>
      <c r="F56" s="369"/>
      <c r="G56" s="290"/>
    </row>
    <row r="57" spans="3:22" ht="20.100000000000001" customHeight="1" x14ac:dyDescent="0.15">
      <c r="E57" s="290"/>
      <c r="F57" s="369"/>
      <c r="G57" s="290"/>
    </row>
  </sheetData>
  <sheetProtection algorithmName="SHA-512" hashValue="FvajyM2bTXT8xj2Mm4Do5fwLDFy+nZrJR4Zn88rK861BqSF4Sogs1u3C9QCd7zwLrq+Ld7zwqcGmodUFZd+KkQ==" saltValue="bgJ81kZ7lDZL0ZEnEfEEyg==" spinCount="100000" sheet="1" formatCells="0" formatRows="0" insertRows="0"/>
  <protectedRanges>
    <protectedRange sqref="M19:V52" name="範囲2"/>
    <protectedRange sqref="D22:G41 I22:I41 D43:I52" name="範囲1"/>
  </protectedRanges>
  <mergeCells count="17">
    <mergeCell ref="C15:D15"/>
    <mergeCell ref="E15:H15"/>
    <mergeCell ref="C17:D17"/>
    <mergeCell ref="E17:H17"/>
    <mergeCell ref="C12:H12"/>
    <mergeCell ref="C13:D13"/>
    <mergeCell ref="E13:H13"/>
    <mergeCell ref="C14:D14"/>
    <mergeCell ref="E14:H14"/>
    <mergeCell ref="I18:J18"/>
    <mergeCell ref="K18:K19"/>
    <mergeCell ref="D21:G21"/>
    <mergeCell ref="D42:G42"/>
    <mergeCell ref="C18:G18"/>
    <mergeCell ref="H18:H19"/>
    <mergeCell ref="C20:D20"/>
    <mergeCell ref="E20:G20"/>
  </mergeCells>
  <phoneticPr fontId="2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9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A2"/>
      <c r="C2" s="260" t="s">
        <v>175</v>
      </c>
    </row>
    <row r="3" spans="1:10" ht="12" x14ac:dyDescent="0.15">
      <c r="C3" s="264" t="s">
        <v>245</v>
      </c>
    </row>
    <row r="4" spans="1:10" ht="12" x14ac:dyDescent="0.15">
      <c r="C4" s="261" t="s">
        <v>242</v>
      </c>
    </row>
    <row r="5" spans="1:10" ht="12" x14ac:dyDescent="0.15">
      <c r="C5" s="261" t="s">
        <v>243</v>
      </c>
    </row>
    <row r="6" spans="1:10" ht="12" x14ac:dyDescent="0.15">
      <c r="C6" s="260" t="s">
        <v>269</v>
      </c>
    </row>
    <row r="7" spans="1:10" ht="12" x14ac:dyDescent="0.15">
      <c r="C7" s="264" t="s">
        <v>248</v>
      </c>
    </row>
    <row r="8" spans="1:10" ht="12" x14ac:dyDescent="0.15">
      <c r="C8" s="260" t="s">
        <v>249</v>
      </c>
    </row>
    <row r="9" spans="1:10" ht="12" x14ac:dyDescent="0.15">
      <c r="C9" s="380"/>
    </row>
    <row r="12" spans="1:10" ht="20.100000000000001" customHeight="1" x14ac:dyDescent="0.15">
      <c r="C12" s="481" t="s">
        <v>56</v>
      </c>
      <c r="D12" s="482"/>
      <c r="E12" s="482"/>
      <c r="F12" s="482"/>
      <c r="G12" s="482"/>
      <c r="H12" s="482"/>
    </row>
    <row r="13" spans="1:10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58"/>
      <c r="J13" s="58"/>
    </row>
    <row r="14" spans="1:10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58"/>
      <c r="J14" s="58"/>
    </row>
    <row r="15" spans="1:10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58"/>
      <c r="J15" s="58"/>
    </row>
    <row r="16" spans="1:10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IF(一括契約【税込用】必要積算経費一覧表_当該年度!$H$19&lt;&gt;0, 一括契約【税込用】必要積算経費一覧表_当該年度!$H$19," ")</f>
        <v>999A0101</v>
      </c>
      <c r="F16" s="346"/>
      <c r="G16" s="62"/>
      <c r="H16" s="62"/>
      <c r="I16" s="58"/>
      <c r="J16" s="58"/>
    </row>
    <row r="17" spans="3:22" ht="27" customHeight="1" thickBot="1" x14ac:dyDescent="0.2">
      <c r="C17" s="484" t="str">
        <f>一括契約【税込用】必要積算経費一覧表_当該年度!$B$19</f>
        <v>代表研究者：</v>
      </c>
      <c r="D17" s="484"/>
      <c r="E17" s="496" t="str">
        <f>IF(一括契約【税込用】必要積算経費一覧表_当該年度!$F$19&lt;&gt;0, 一括契約【税込用】必要積算経費一覧表_当該年度!$F$19," ")</f>
        <v>××××株式会社</v>
      </c>
      <c r="F17" s="496"/>
      <c r="G17" s="496"/>
      <c r="H17" s="496"/>
      <c r="I17" s="59"/>
      <c r="J17" s="59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137</v>
      </c>
    </row>
    <row r="19" spans="3:22" ht="20.100000000000001" customHeight="1" thickBot="1" x14ac:dyDescent="0.2">
      <c r="C19" s="39" t="s">
        <v>0</v>
      </c>
      <c r="D19" s="40" t="s">
        <v>1</v>
      </c>
      <c r="E19" s="41" t="s">
        <v>2</v>
      </c>
      <c r="F19" s="347" t="s">
        <v>235</v>
      </c>
      <c r="G19" s="42" t="s">
        <v>246</v>
      </c>
      <c r="H19" s="488"/>
      <c r="I19" s="108" t="s">
        <v>146</v>
      </c>
      <c r="J19" s="109" t="s">
        <v>147</v>
      </c>
      <c r="K19" s="480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329" t="str">
        <f>一括契約【税込用】必要積算経費一覧表_当該年度!$C$46</f>
        <v>Ⅰ　物品費</v>
      </c>
      <c r="D20" s="497" t="s">
        <v>254</v>
      </c>
      <c r="E20" s="497"/>
      <c r="F20" s="497"/>
      <c r="G20" s="498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一括契約【税込用】必要積算経費一覧表_当該年度!$D$47</f>
        <v>１　設備備品費</v>
      </c>
      <c r="E21" s="493"/>
      <c r="F21" s="493"/>
      <c r="G21" s="493"/>
      <c r="H21" s="93">
        <f>SUM(H22:H36)</f>
        <v>0</v>
      </c>
      <c r="I21" s="93">
        <f>SUM(I22:I36)</f>
        <v>0</v>
      </c>
      <c r="J21" s="91">
        <f>IFERROR(ROUNDDOWN(I21*一括契約【税込用】必要積算経費一覧表_当該年度!$G$70,0),0)</f>
        <v>0</v>
      </c>
      <c r="K21" s="89">
        <f>H21+I21</f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65"/>
      <c r="F22" s="348"/>
      <c r="G22" s="266"/>
      <c r="H22" s="150"/>
      <c r="I22" s="1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54"/>
      <c r="I23" s="1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54"/>
      <c r="I24" s="1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54"/>
      <c r="I25" s="1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9"/>
      <c r="H26" s="154"/>
      <c r="I26" s="1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9"/>
      <c r="H27" s="154"/>
      <c r="I27" s="1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91</v>
      </c>
      <c r="E28" s="267"/>
      <c r="F28" s="349"/>
      <c r="G28" s="269"/>
      <c r="H28" s="154"/>
      <c r="I28" s="1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92</v>
      </c>
      <c r="E29" s="267"/>
      <c r="F29" s="349"/>
      <c r="G29" s="269"/>
      <c r="H29" s="154"/>
      <c r="I29" s="1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9"/>
      <c r="H30" s="154"/>
      <c r="I30" s="1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9"/>
      <c r="H31" s="154"/>
      <c r="I31" s="1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9"/>
      <c r="H32" s="154"/>
      <c r="I32" s="1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9"/>
      <c r="H33" s="154"/>
      <c r="I33" s="1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9"/>
      <c r="H34" s="154"/>
      <c r="I34" s="1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9"/>
      <c r="H35" s="154"/>
      <c r="I35" s="1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thickBot="1" x14ac:dyDescent="0.2">
      <c r="C36" s="44"/>
      <c r="D36" s="157" t="s">
        <v>27</v>
      </c>
      <c r="E36" s="270"/>
      <c r="F36" s="350"/>
      <c r="G36" s="271"/>
      <c r="H36" s="158"/>
      <c r="I36" s="159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thickBot="1" x14ac:dyDescent="0.2">
      <c r="C37" s="43"/>
      <c r="D37" s="492" t="str">
        <f>一括契約【税込用】必要積算経費一覧表_当該年度!$D$48</f>
        <v>２　消耗品費</v>
      </c>
      <c r="E37" s="493"/>
      <c r="F37" s="493"/>
      <c r="G37" s="494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IFERROR(ROUNDDOWN(I37*一括契約【税込用】必要積算経費一覧表_当該年度!$G$70,0),0)</f>
        <v>0</v>
      </c>
      <c r="K37" s="88">
        <f>H37+I37</f>
        <v>0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49" t="s">
        <v>3</v>
      </c>
      <c r="E38" s="265"/>
      <c r="F38" s="348"/>
      <c r="G38" s="272"/>
      <c r="H38" s="161"/>
      <c r="I38" s="1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4</v>
      </c>
      <c r="E39" s="267"/>
      <c r="F39" s="349"/>
      <c r="G39" s="269"/>
      <c r="H39" s="154"/>
      <c r="I39" s="1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5</v>
      </c>
      <c r="E40" s="267"/>
      <c r="F40" s="349"/>
      <c r="G40" s="269"/>
      <c r="H40" s="154"/>
      <c r="I40" s="1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51" t="s">
        <v>6</v>
      </c>
      <c r="E41" s="267"/>
      <c r="F41" s="349"/>
      <c r="G41" s="269"/>
      <c r="H41" s="154"/>
      <c r="I41" s="1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51" t="s">
        <v>7</v>
      </c>
      <c r="E42" s="267"/>
      <c r="F42" s="349"/>
      <c r="G42" s="269"/>
      <c r="H42" s="154"/>
      <c r="I42" s="1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51" t="s">
        <v>8</v>
      </c>
      <c r="E43" s="267"/>
      <c r="F43" s="349"/>
      <c r="G43" s="269"/>
      <c r="H43" s="154"/>
      <c r="I43" s="1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9</v>
      </c>
      <c r="E44" s="267"/>
      <c r="F44" s="349"/>
      <c r="G44" s="269"/>
      <c r="H44" s="154"/>
      <c r="I44" s="1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10</v>
      </c>
      <c r="E45" s="267"/>
      <c r="F45" s="349"/>
      <c r="G45" s="269"/>
      <c r="H45" s="154"/>
      <c r="I45" s="1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11</v>
      </c>
      <c r="E46" s="267"/>
      <c r="F46" s="349"/>
      <c r="G46" s="269"/>
      <c r="H46" s="154"/>
      <c r="I46" s="1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12</v>
      </c>
      <c r="E47" s="267"/>
      <c r="F47" s="349"/>
      <c r="G47" s="269"/>
      <c r="H47" s="154"/>
      <c r="I47" s="1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23</v>
      </c>
      <c r="E48" s="267"/>
      <c r="F48" s="349"/>
      <c r="G48" s="269"/>
      <c r="H48" s="154"/>
      <c r="I48" s="1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24</v>
      </c>
      <c r="E49" s="267"/>
      <c r="F49" s="349"/>
      <c r="G49" s="269"/>
      <c r="H49" s="154"/>
      <c r="I49" s="1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25</v>
      </c>
      <c r="E50" s="267"/>
      <c r="F50" s="349"/>
      <c r="G50" s="269"/>
      <c r="H50" s="154"/>
      <c r="I50" s="1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26</v>
      </c>
      <c r="E51" s="267"/>
      <c r="F51" s="349"/>
      <c r="G51" s="269"/>
      <c r="H51" s="154"/>
      <c r="I51" s="1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27</v>
      </c>
      <c r="E52" s="267"/>
      <c r="F52" s="349"/>
      <c r="G52" s="269"/>
      <c r="H52" s="154"/>
      <c r="I52" s="1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34</v>
      </c>
      <c r="E53" s="267"/>
      <c r="F53" s="349"/>
      <c r="G53" s="269"/>
      <c r="H53" s="154"/>
      <c r="I53" s="1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35</v>
      </c>
      <c r="E54" s="267"/>
      <c r="F54" s="349"/>
      <c r="G54" s="269"/>
      <c r="H54" s="154"/>
      <c r="I54" s="1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36</v>
      </c>
      <c r="E55" s="267"/>
      <c r="F55" s="349"/>
      <c r="G55" s="269"/>
      <c r="H55" s="154"/>
      <c r="I55" s="1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37</v>
      </c>
      <c r="E56" s="267"/>
      <c r="F56" s="349"/>
      <c r="G56" s="269"/>
      <c r="H56" s="154"/>
      <c r="I56" s="1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thickBot="1" x14ac:dyDescent="0.2">
      <c r="C57" s="45"/>
      <c r="D57" s="162" t="s">
        <v>38</v>
      </c>
      <c r="E57" s="273"/>
      <c r="F57" s="351"/>
      <c r="G57" s="274"/>
      <c r="H57" s="163"/>
      <c r="I57" s="164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3:22" ht="20.100000000000001" customHeight="1" x14ac:dyDescent="0.15">
      <c r="D58" s="46"/>
    </row>
    <row r="59" spans="3:22" ht="20.100000000000001" customHeight="1" x14ac:dyDescent="0.15">
      <c r="D59" s="46"/>
    </row>
  </sheetData>
  <sheetProtection algorithmName="SHA-512" hashValue="7nOf9h1JsPEq+WyLMKsbqnbc+8ZQuWTtP6O5ypftjnHiTbcGXis7S3zpUWqcWwO8q5dHyK641d5x8ogwhHm3tg==" saltValue="QtTFnbXCz/W3hkhWYISPtQ==" spinCount="100000" sheet="1" formatCells="0" formatRows="0" insertRows="0"/>
  <protectedRanges>
    <protectedRange sqref="D22:I36 D38:I57" name="範囲1"/>
  </protectedRanges>
  <mergeCells count="16">
    <mergeCell ref="D37:G37"/>
    <mergeCell ref="E13:H13"/>
    <mergeCell ref="E15:H15"/>
    <mergeCell ref="E14:H14"/>
    <mergeCell ref="E17:H17"/>
    <mergeCell ref="D21:G21"/>
    <mergeCell ref="D20:G20"/>
    <mergeCell ref="K18:K19"/>
    <mergeCell ref="C12:H12"/>
    <mergeCell ref="C15:D15"/>
    <mergeCell ref="C17:D17"/>
    <mergeCell ref="I18:J18"/>
    <mergeCell ref="C14:D14"/>
    <mergeCell ref="C13:D13"/>
    <mergeCell ref="H18:H19"/>
    <mergeCell ref="C18:G18"/>
  </mergeCells>
  <phoneticPr fontId="5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K25" sqref="K25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style="368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様式1-1-2（税込）（30-2)</v>
      </c>
    </row>
    <row r="2" spans="1:22" ht="13.5" x14ac:dyDescent="0.15">
      <c r="C2" s="260" t="str">
        <f>'代表者_明細(Ⅰ物品費）'!C2</f>
        <v>［記入要領］</v>
      </c>
    </row>
    <row r="3" spans="1:22" ht="13.5" x14ac:dyDescent="0.15">
      <c r="C3" s="264" t="str">
        <f>'代表者_明細(Ⅰ物品費）'!C3</f>
        <v>１．水色地/黄色地のセル</v>
      </c>
    </row>
    <row r="4" spans="1:22" ht="13.5" x14ac:dyDescent="0.15">
      <c r="C4" s="260" t="str">
        <f>'代表者_明細(Ⅰ物品費）'!C4</f>
        <v>　　・水色地のセルのみ必要事項を記入してください。</v>
      </c>
      <c r="D4" s="38"/>
      <c r="E4" s="38"/>
      <c r="F4" s="345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61" t="str">
        <f>'代表者_明細(Ⅰ物品費）'!C5</f>
        <v>　　・文字入力が不要なセルは空欄にしておいてください。</v>
      </c>
      <c r="D5" s="38"/>
      <c r="E5" s="38"/>
      <c r="F5" s="345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60" t="str">
        <f>'代表者_明細(Ⅰ物品費）'!C6</f>
        <v>　　・変更時は、前回までの変更箇所を黒字、今回の変更箇所を赤字にしてください。</v>
      </c>
      <c r="D6" s="38"/>
      <c r="E6" s="38"/>
      <c r="F6" s="345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381" t="str">
        <f>'代表者_明細(Ⅰ物品費）'!C7</f>
        <v>２．行の追加・削除と行の高さ調整</v>
      </c>
      <c r="D7" s="38"/>
      <c r="E7" s="38"/>
      <c r="F7" s="345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  <c r="D8" s="38"/>
      <c r="E8" s="38"/>
      <c r="F8" s="345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60"/>
      <c r="D9" s="38"/>
      <c r="E9" s="38"/>
      <c r="F9" s="345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45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45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81" t="s">
        <v>76</v>
      </c>
      <c r="D12" s="482"/>
      <c r="E12" s="482"/>
      <c r="F12" s="482"/>
      <c r="G12" s="482"/>
      <c r="H12" s="482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IF(一括契約【税込用】必要積算経費一覧表_当該年度!$H$23&lt;&gt;0, 一括契約【税込用】必要積算経費一覧表_当該年度!$H$23," ")</f>
        <v xml:space="preserve"> </v>
      </c>
      <c r="F16" s="346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IF(一括契約【税込用】必要積算経費一覧表_当該年度!$F$23&lt;&gt;0, 一括契約【税込用】必要積算経費一覧表_当該年度!$F$23," ")</f>
        <v xml:space="preserve"> </v>
      </c>
      <c r="F17" s="496"/>
      <c r="G17" s="496"/>
      <c r="H17" s="496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137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134</v>
      </c>
      <c r="J19" s="109" t="s">
        <v>147</v>
      </c>
      <c r="K19" s="480"/>
      <c r="L19" s="38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329" t="str">
        <f>一括契約【税込用】必要積算経費一覧表_当該年度!$C$52</f>
        <v>Ⅲ　旅費</v>
      </c>
      <c r="D20" s="497" t="s">
        <v>263</v>
      </c>
      <c r="E20" s="497"/>
      <c r="F20" s="497"/>
      <c r="G20" s="498"/>
      <c r="H20" s="92">
        <f>H21</f>
        <v>0</v>
      </c>
      <c r="I20" s="92">
        <f>I21</f>
        <v>0</v>
      </c>
      <c r="J20" s="189">
        <f>J21</f>
        <v>0</v>
      </c>
      <c r="K20" s="65">
        <f>H20+I20</f>
        <v>0</v>
      </c>
      <c r="L20" s="38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一括契約【税込用】必要積算経費一覧表_当該年度!$D$53</f>
        <v>１　旅費</v>
      </c>
      <c r="E21" s="493"/>
      <c r="F21" s="493"/>
      <c r="G21" s="493"/>
      <c r="H21" s="94">
        <f>SUM(H22:H51)</f>
        <v>0</v>
      </c>
      <c r="I21" s="98">
        <f>SUM(I22:I51)</f>
        <v>0</v>
      </c>
      <c r="J21" s="100">
        <f>IFERROR(ROUNDDOWN(I21*一括契約【税込用】必要積算経費一覧表_当該年度!$G$70,0),0)</f>
        <v>0</v>
      </c>
      <c r="K21" s="89">
        <f>H21+I21</f>
        <v>0</v>
      </c>
      <c r="L21" s="38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61"/>
      <c r="I22" s="156"/>
      <c r="J22" s="38"/>
      <c r="K22" s="38"/>
      <c r="L22" s="38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54"/>
      <c r="I23" s="156"/>
      <c r="J23" s="38"/>
      <c r="K23" s="38"/>
      <c r="L23" s="38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54"/>
      <c r="I24" s="156"/>
      <c r="J24" s="38"/>
      <c r="K24" s="38"/>
      <c r="L24" s="38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54"/>
      <c r="I25" s="156"/>
      <c r="J25" s="38"/>
      <c r="K25" s="38"/>
      <c r="L25" s="38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54"/>
      <c r="I26" s="156"/>
      <c r="J26" s="38"/>
      <c r="K26" s="38"/>
      <c r="L26" s="38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54"/>
      <c r="I27" s="156"/>
      <c r="J27" s="38"/>
      <c r="K27" s="38"/>
      <c r="L27" s="38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54"/>
      <c r="I28" s="156"/>
      <c r="J28" s="38"/>
      <c r="K28" s="38"/>
      <c r="L28" s="38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54"/>
      <c r="I29" s="156"/>
      <c r="J29" s="38"/>
      <c r="K29" s="38"/>
      <c r="L29" s="38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54"/>
      <c r="I30" s="156"/>
      <c r="J30" s="38"/>
      <c r="K30" s="38"/>
      <c r="L30" s="38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54"/>
      <c r="I31" s="156"/>
      <c r="J31" s="38"/>
      <c r="K31" s="38"/>
      <c r="L31" s="38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54"/>
      <c r="I32" s="156"/>
      <c r="J32" s="38"/>
      <c r="K32" s="38"/>
      <c r="L32" s="38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54"/>
      <c r="I33" s="156"/>
      <c r="J33" s="38"/>
      <c r="K33" s="38"/>
      <c r="L33" s="38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54"/>
      <c r="I34" s="156"/>
      <c r="J34" s="38"/>
      <c r="K34" s="38"/>
      <c r="L34" s="38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54"/>
      <c r="I35" s="156"/>
      <c r="J35" s="38"/>
      <c r="K35" s="38"/>
      <c r="L35" s="38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54"/>
      <c r="I36" s="156"/>
      <c r="J36" s="38"/>
      <c r="K36" s="38"/>
      <c r="L36" s="38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54"/>
      <c r="I37" s="156"/>
      <c r="J37" s="38"/>
      <c r="K37" s="38"/>
      <c r="L37" s="38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54"/>
      <c r="I38" s="156"/>
      <c r="J38" s="38"/>
      <c r="K38" s="38"/>
      <c r="L38" s="38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54"/>
      <c r="I39" s="156"/>
      <c r="J39" s="38"/>
      <c r="K39" s="38"/>
      <c r="L39" s="38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54"/>
      <c r="I40" s="156"/>
      <c r="J40" s="38"/>
      <c r="K40" s="38"/>
      <c r="L40" s="38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75" t="s">
        <v>38</v>
      </c>
      <c r="E41" s="278"/>
      <c r="F41" s="357"/>
      <c r="G41" s="279"/>
      <c r="H41" s="158"/>
      <c r="I41" s="156"/>
      <c r="J41" s="38"/>
      <c r="K41" s="38"/>
      <c r="L41" s="38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75" t="s">
        <v>78</v>
      </c>
      <c r="E42" s="278"/>
      <c r="F42" s="357"/>
      <c r="G42" s="288"/>
      <c r="H42" s="158"/>
      <c r="I42" s="156"/>
      <c r="J42" s="38"/>
      <c r="K42" s="38"/>
      <c r="L42" s="38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75" t="s">
        <v>79</v>
      </c>
      <c r="E43" s="278"/>
      <c r="F43" s="357"/>
      <c r="G43" s="288"/>
      <c r="H43" s="158"/>
      <c r="I43" s="156"/>
      <c r="J43" s="38"/>
      <c r="K43" s="38"/>
      <c r="L43" s="38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75" t="s">
        <v>80</v>
      </c>
      <c r="E44" s="278"/>
      <c r="F44" s="357"/>
      <c r="G44" s="288"/>
      <c r="H44" s="158"/>
      <c r="I44" s="156"/>
      <c r="J44" s="38"/>
      <c r="K44" s="38"/>
      <c r="L44" s="38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75" t="s">
        <v>81</v>
      </c>
      <c r="E45" s="278"/>
      <c r="F45" s="357"/>
      <c r="G45" s="288"/>
      <c r="H45" s="158"/>
      <c r="I45" s="156"/>
      <c r="J45" s="38"/>
      <c r="K45" s="38"/>
      <c r="L45" s="38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75" t="s">
        <v>82</v>
      </c>
      <c r="E46" s="278"/>
      <c r="F46" s="357"/>
      <c r="G46" s="288"/>
      <c r="H46" s="158"/>
      <c r="I46" s="156"/>
      <c r="J46" s="38"/>
      <c r="K46" s="38"/>
      <c r="L46" s="38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75" t="s">
        <v>83</v>
      </c>
      <c r="E47" s="278"/>
      <c r="F47" s="357"/>
      <c r="G47" s="288"/>
      <c r="H47" s="158"/>
      <c r="I47" s="156"/>
      <c r="J47" s="38"/>
      <c r="K47" s="38"/>
      <c r="L47" s="38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75" t="s">
        <v>84</v>
      </c>
      <c r="E48" s="278"/>
      <c r="F48" s="357"/>
      <c r="G48" s="288"/>
      <c r="H48" s="158"/>
      <c r="I48" s="156"/>
      <c r="J48" s="38"/>
      <c r="K48" s="38"/>
      <c r="L48" s="38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75" t="s">
        <v>85</v>
      </c>
      <c r="E49" s="278"/>
      <c r="F49" s="357"/>
      <c r="G49" s="288"/>
      <c r="H49" s="158"/>
      <c r="I49" s="156"/>
      <c r="J49" s="38"/>
      <c r="K49" s="38"/>
      <c r="L49" s="38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75" t="s">
        <v>86</v>
      </c>
      <c r="E50" s="278"/>
      <c r="F50" s="357"/>
      <c r="G50" s="288"/>
      <c r="H50" s="158"/>
      <c r="I50" s="156"/>
      <c r="J50" s="38"/>
      <c r="K50" s="38"/>
      <c r="L50" s="38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thickBot="1" x14ac:dyDescent="0.2">
      <c r="C51" s="45"/>
      <c r="D51" s="162" t="s">
        <v>87</v>
      </c>
      <c r="E51" s="286"/>
      <c r="F51" s="356"/>
      <c r="G51" s="287"/>
      <c r="H51" s="163"/>
      <c r="I51" s="164"/>
      <c r="J51" s="38"/>
      <c r="K51" s="38"/>
      <c r="L51" s="38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E52" s="290"/>
      <c r="F52" s="369"/>
      <c r="G52" s="290"/>
    </row>
    <row r="53" spans="3:22" ht="20.100000000000001" customHeight="1" x14ac:dyDescent="0.15">
      <c r="E53" s="290"/>
      <c r="F53" s="369"/>
      <c r="G53" s="290"/>
    </row>
    <row r="54" spans="3:22" ht="20.100000000000001" customHeight="1" x14ac:dyDescent="0.15">
      <c r="E54" s="290"/>
      <c r="F54" s="369"/>
      <c r="G54" s="290"/>
    </row>
    <row r="55" spans="3:22" ht="20.100000000000001" customHeight="1" x14ac:dyDescent="0.15">
      <c r="E55" s="290"/>
      <c r="F55" s="369"/>
      <c r="G55" s="290"/>
    </row>
    <row r="56" spans="3:22" ht="20.100000000000001" customHeight="1" x14ac:dyDescent="0.15">
      <c r="E56" s="290"/>
      <c r="F56" s="369"/>
      <c r="G56" s="290"/>
    </row>
    <row r="57" spans="3:22" ht="20.100000000000001" customHeight="1" x14ac:dyDescent="0.15">
      <c r="E57" s="290"/>
      <c r="F57" s="369"/>
      <c r="G57" s="290"/>
    </row>
  </sheetData>
  <sheetProtection algorithmName="SHA-512" hashValue="076RJbvWpc2veJgZv+0bvwGMA8NHXgxutpaz0TosNF23CPYw0R8MVpZct73QRroM1Ope/xZu0hPbsQm0nSaoAQ==" saltValue="P3skU7Fb6xfRGbcl2doNDA==" spinCount="100000" sheet="1" formatCells="0" formatRows="0" insertRows="0"/>
  <protectedRanges>
    <protectedRange sqref="M19:V51" name="範囲2"/>
    <protectedRange sqref="D22:I51" name="範囲1"/>
  </protectedRanges>
  <mergeCells count="15">
    <mergeCell ref="C12:H12"/>
    <mergeCell ref="C13:D13"/>
    <mergeCell ref="E13:H13"/>
    <mergeCell ref="C14:D14"/>
    <mergeCell ref="E14:H14"/>
    <mergeCell ref="I18:J18"/>
    <mergeCell ref="K18:K19"/>
    <mergeCell ref="D21:G21"/>
    <mergeCell ref="C15:D15"/>
    <mergeCell ref="E15:H15"/>
    <mergeCell ref="C17:D17"/>
    <mergeCell ref="E17:H17"/>
    <mergeCell ref="C18:G18"/>
    <mergeCell ref="H18:H19"/>
    <mergeCell ref="D20:G20"/>
  </mergeCells>
  <phoneticPr fontId="2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style="368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様式1-1-2（税込）（30-2)</v>
      </c>
    </row>
    <row r="2" spans="1:22" ht="13.5" x14ac:dyDescent="0.15">
      <c r="C2" s="260" t="str">
        <f>'代表者_明細(Ⅰ物品費）'!C2</f>
        <v>［記入要領］</v>
      </c>
    </row>
    <row r="3" spans="1:22" ht="13.5" x14ac:dyDescent="0.15">
      <c r="C3" s="264" t="str">
        <f>'代表者_明細(Ⅰ物品費）'!C3</f>
        <v>１．水色地/黄色地のセル</v>
      </c>
    </row>
    <row r="4" spans="1:22" ht="13.5" x14ac:dyDescent="0.15">
      <c r="C4" s="260" t="str">
        <f>'代表者_明細(Ⅰ物品費）'!C4</f>
        <v>　　・水色地のセルのみ必要事項を記入してください。</v>
      </c>
      <c r="D4" s="38"/>
      <c r="E4" s="38"/>
      <c r="F4" s="345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61" t="str">
        <f>'代表者_明細(Ⅰ物品費）'!C5</f>
        <v>　　・文字入力が不要なセルは空欄にしておいてください。</v>
      </c>
      <c r="D5" s="38"/>
      <c r="E5" s="38"/>
      <c r="F5" s="345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60" t="str">
        <f>'代表者_明細(Ⅰ物品費）'!C6</f>
        <v>　　・変更時は、前回までの変更箇所を黒字、今回の変更箇所を赤字にしてください。</v>
      </c>
      <c r="D6" s="38"/>
      <c r="E6" s="38"/>
      <c r="F6" s="345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381" t="str">
        <f>'代表者_明細(Ⅰ物品費）'!C7</f>
        <v>２．行の追加・削除と行の高さ調整</v>
      </c>
      <c r="D7" s="38"/>
      <c r="E7" s="38"/>
      <c r="F7" s="345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  <c r="D8" s="38"/>
      <c r="E8" s="38"/>
      <c r="F8" s="345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60"/>
      <c r="D9" s="38"/>
      <c r="E9" s="38"/>
      <c r="F9" s="345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45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45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81" t="s">
        <v>77</v>
      </c>
      <c r="D12" s="482"/>
      <c r="E12" s="482"/>
      <c r="F12" s="482"/>
      <c r="G12" s="482"/>
      <c r="H12" s="482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IF(一括契約【税込用】必要積算経費一覧表_当該年度!$H$23&lt;&gt;0, 一括契約【税込用】必要積算経費一覧表_当該年度!$H$23," ")</f>
        <v xml:space="preserve"> </v>
      </c>
      <c r="F16" s="346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IF(一括契約【税込用】必要積算経費一覧表_当該年度!$F$23&lt;&gt;0, 一括契約【税込用】必要積算経費一覧表_当該年度!$F$23," ")</f>
        <v xml:space="preserve"> </v>
      </c>
      <c r="F17" s="496"/>
      <c r="G17" s="496"/>
      <c r="H17" s="496"/>
      <c r="I17" s="61"/>
      <c r="J17" s="132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137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134</v>
      </c>
      <c r="J19" s="109" t="s">
        <v>147</v>
      </c>
      <c r="K19" s="480"/>
      <c r="L19" s="38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329" t="str">
        <f>一括契約【税込用】必要積算経費一覧表_当該年度!$C$54</f>
        <v>Ⅳ　その他</v>
      </c>
      <c r="D20" s="497" t="s">
        <v>264</v>
      </c>
      <c r="E20" s="497"/>
      <c r="F20" s="497"/>
      <c r="G20" s="498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L20" s="38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一括契約【税込用】必要積算経費一覧表_当該年度!$D$55</f>
        <v>１　外注費</v>
      </c>
      <c r="E21" s="493"/>
      <c r="F21" s="493"/>
      <c r="G21" s="494"/>
      <c r="H21" s="94">
        <f>SUM(H22:H41)</f>
        <v>0</v>
      </c>
      <c r="I21" s="98">
        <f>SUM(I22:I41)</f>
        <v>0</v>
      </c>
      <c r="J21" s="100">
        <f>IFERROR(ROUNDDOWN(I21*一括契約【税込用】必要積算経費一覧表_当該年度!$G$70,0),0)</f>
        <v>0</v>
      </c>
      <c r="K21" s="89">
        <f>H21+I21</f>
        <v>0</v>
      </c>
      <c r="L21" s="38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61"/>
      <c r="I22" s="177"/>
      <c r="J22" s="38"/>
      <c r="K22" s="38"/>
      <c r="L22" s="38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54"/>
      <c r="I23" s="177"/>
      <c r="J23" s="38"/>
      <c r="K23" s="38"/>
      <c r="L23" s="38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54"/>
      <c r="I24" s="177"/>
      <c r="J24" s="38"/>
      <c r="K24" s="38"/>
      <c r="L24" s="38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54"/>
      <c r="I25" s="177"/>
      <c r="J25" s="38"/>
      <c r="K25" s="38"/>
      <c r="L25" s="38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54"/>
      <c r="I26" s="177"/>
      <c r="J26" s="38"/>
      <c r="K26" s="38"/>
      <c r="L26" s="38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54"/>
      <c r="I27" s="177"/>
      <c r="J27" s="38"/>
      <c r="K27" s="38"/>
      <c r="L27" s="38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54"/>
      <c r="I28" s="177"/>
      <c r="J28" s="38"/>
      <c r="K28" s="38"/>
      <c r="L28" s="38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54"/>
      <c r="I29" s="177"/>
      <c r="J29" s="38"/>
      <c r="K29" s="38"/>
      <c r="L29" s="38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54"/>
      <c r="I30" s="177"/>
      <c r="J30" s="38"/>
      <c r="K30" s="38"/>
      <c r="L30" s="38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54"/>
      <c r="I31" s="177"/>
      <c r="J31" s="38"/>
      <c r="K31" s="38"/>
      <c r="L31" s="38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54"/>
      <c r="I32" s="177"/>
      <c r="J32" s="38"/>
      <c r="K32" s="38"/>
      <c r="L32" s="38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54"/>
      <c r="I33" s="177"/>
      <c r="J33" s="38"/>
      <c r="K33" s="38"/>
      <c r="L33" s="38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54"/>
      <c r="I34" s="177"/>
      <c r="J34" s="38"/>
      <c r="K34" s="38"/>
      <c r="L34" s="38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54"/>
      <c r="I35" s="177"/>
      <c r="J35" s="38"/>
      <c r="K35" s="38"/>
      <c r="L35" s="38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54"/>
      <c r="I36" s="177"/>
      <c r="J36" s="38"/>
      <c r="K36" s="38"/>
      <c r="L36" s="38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54"/>
      <c r="I37" s="177"/>
      <c r="J37" s="38"/>
      <c r="K37" s="38"/>
      <c r="L37" s="38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54"/>
      <c r="I38" s="177"/>
      <c r="J38" s="38"/>
      <c r="K38" s="38"/>
      <c r="L38" s="38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54"/>
      <c r="I39" s="177"/>
      <c r="J39" s="38"/>
      <c r="K39" s="38"/>
      <c r="L39" s="38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54"/>
      <c r="I40" s="177"/>
      <c r="J40" s="38"/>
      <c r="K40" s="38"/>
      <c r="L40" s="38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3"/>
      <c r="D41" s="175" t="s">
        <v>38</v>
      </c>
      <c r="E41" s="278"/>
      <c r="F41" s="357"/>
      <c r="G41" s="279"/>
      <c r="H41" s="158"/>
      <c r="I41" s="178"/>
      <c r="J41" s="38"/>
      <c r="K41" s="38"/>
      <c r="L41" s="38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一括契約【税込用】必要積算経費一覧表_当該年度!$D$56</f>
        <v>２　印刷製本費</v>
      </c>
      <c r="E42" s="499"/>
      <c r="F42" s="499"/>
      <c r="G42" s="499"/>
      <c r="H42" s="94">
        <f>SUM(H43:H47)</f>
        <v>0</v>
      </c>
      <c r="I42" s="94">
        <f>SUM(I43:I47)</f>
        <v>0</v>
      </c>
      <c r="J42" s="88">
        <f>IFERROR(ROUNDDOWN(I42*一括契約【税込用】必要積算経費一覧表_当該年度!$G$70,0),0)</f>
        <v>0</v>
      </c>
      <c r="K42" s="88">
        <f>H42+I42</f>
        <v>0</v>
      </c>
      <c r="L42" s="38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49" t="s">
        <v>3</v>
      </c>
      <c r="E43" s="280"/>
      <c r="F43" s="359"/>
      <c r="G43" s="266"/>
      <c r="H43" s="161"/>
      <c r="I43" s="177"/>
      <c r="J43" s="38"/>
      <c r="K43" s="38"/>
      <c r="L43" s="38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8"/>
      <c r="H44" s="154"/>
      <c r="I44" s="177"/>
      <c r="J44" s="38"/>
      <c r="K44" s="38"/>
      <c r="L44" s="38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67"/>
      <c r="F45" s="353"/>
      <c r="G45" s="268"/>
      <c r="H45" s="154"/>
      <c r="I45" s="177"/>
      <c r="J45" s="38"/>
      <c r="K45" s="38"/>
      <c r="L45" s="38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67"/>
      <c r="F46" s="353"/>
      <c r="G46" s="268"/>
      <c r="H46" s="154"/>
      <c r="I46" s="177"/>
      <c r="J46" s="38"/>
      <c r="K46" s="38"/>
      <c r="L46" s="38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thickBot="1" x14ac:dyDescent="0.2">
      <c r="C47" s="43"/>
      <c r="D47" s="175" t="s">
        <v>7</v>
      </c>
      <c r="E47" s="278"/>
      <c r="F47" s="357"/>
      <c r="G47" s="279"/>
      <c r="H47" s="158"/>
      <c r="I47" s="178"/>
      <c r="J47" s="38"/>
      <c r="K47" s="38"/>
      <c r="L47" s="38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thickBot="1" x14ac:dyDescent="0.2">
      <c r="C48" s="43"/>
      <c r="D48" s="506" t="str">
        <f>一括契約【税込用】必要積算経費一覧表_当該年度!$D$57</f>
        <v>３　会議費</v>
      </c>
      <c r="E48" s="507"/>
      <c r="F48" s="507"/>
      <c r="G48" s="511"/>
      <c r="H48" s="94">
        <f>SUM(H49:H58)</f>
        <v>0</v>
      </c>
      <c r="I48" s="94">
        <f>SUM(I49:I58)</f>
        <v>0</v>
      </c>
      <c r="J48" s="88">
        <f>IFERROR(ROUNDDOWN(I48*一括契約【税込用】必要積算経費一覧表_当該年度!$G$70,0),0)</f>
        <v>0</v>
      </c>
      <c r="K48" s="88">
        <f>H48+I48</f>
        <v>0</v>
      </c>
      <c r="L48" s="38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49" t="s">
        <v>3</v>
      </c>
      <c r="E49" s="280"/>
      <c r="F49" s="359"/>
      <c r="G49" s="266"/>
      <c r="H49" s="161"/>
      <c r="I49" s="177"/>
      <c r="J49" s="38"/>
      <c r="K49" s="38"/>
      <c r="L49" s="38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4</v>
      </c>
      <c r="E50" s="267"/>
      <c r="F50" s="353"/>
      <c r="G50" s="268"/>
      <c r="H50" s="154"/>
      <c r="I50" s="177"/>
      <c r="J50" s="38"/>
      <c r="K50" s="38"/>
      <c r="L50" s="38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5</v>
      </c>
      <c r="E51" s="267"/>
      <c r="F51" s="353"/>
      <c r="G51" s="268"/>
      <c r="H51" s="154"/>
      <c r="I51" s="177"/>
      <c r="J51" s="38"/>
      <c r="K51" s="38"/>
      <c r="L51" s="38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6</v>
      </c>
      <c r="E52" s="267"/>
      <c r="F52" s="353"/>
      <c r="G52" s="268"/>
      <c r="H52" s="154"/>
      <c r="I52" s="177"/>
      <c r="J52" s="38"/>
      <c r="K52" s="38"/>
      <c r="L52" s="38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7</v>
      </c>
      <c r="E53" s="267"/>
      <c r="F53" s="353"/>
      <c r="G53" s="268"/>
      <c r="H53" s="154"/>
      <c r="I53" s="177"/>
      <c r="J53" s="38"/>
      <c r="K53" s="38"/>
      <c r="L53" s="38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8</v>
      </c>
      <c r="E54" s="267"/>
      <c r="F54" s="353"/>
      <c r="G54" s="268"/>
      <c r="H54" s="154"/>
      <c r="I54" s="177"/>
      <c r="J54" s="38"/>
      <c r="K54" s="38"/>
      <c r="L54" s="38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9</v>
      </c>
      <c r="E55" s="267"/>
      <c r="F55" s="353"/>
      <c r="G55" s="268"/>
      <c r="H55" s="154"/>
      <c r="I55" s="177"/>
      <c r="J55" s="38"/>
      <c r="K55" s="38"/>
      <c r="L55" s="38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10</v>
      </c>
      <c r="E56" s="267"/>
      <c r="F56" s="353"/>
      <c r="G56" s="268"/>
      <c r="H56" s="154"/>
      <c r="I56" s="177"/>
      <c r="J56" s="38"/>
      <c r="K56" s="38"/>
      <c r="L56" s="38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x14ac:dyDescent="0.15">
      <c r="C57" s="43"/>
      <c r="D57" s="151" t="s">
        <v>11</v>
      </c>
      <c r="E57" s="267"/>
      <c r="F57" s="353"/>
      <c r="G57" s="268"/>
      <c r="H57" s="154"/>
      <c r="I57" s="177"/>
      <c r="J57" s="38"/>
      <c r="K57" s="38"/>
      <c r="L57" s="38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3:22" ht="20.100000000000001" customHeight="1" thickBot="1" x14ac:dyDescent="0.2">
      <c r="C58" s="223"/>
      <c r="D58" s="157" t="s">
        <v>12</v>
      </c>
      <c r="E58" s="167"/>
      <c r="F58" s="360"/>
      <c r="G58" s="168"/>
      <c r="H58" s="180"/>
      <c r="I58" s="181"/>
      <c r="J58" s="38"/>
      <c r="K58" s="38"/>
      <c r="L58" s="38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3:22" ht="20.100000000000001" customHeight="1" thickBot="1" x14ac:dyDescent="0.2">
      <c r="C59" s="43"/>
      <c r="D59" s="492" t="str">
        <f>一括契約【税込用】必要積算経費一覧表_当該年度!$D$58</f>
        <v>４　通信運搬費</v>
      </c>
      <c r="E59" s="493"/>
      <c r="F59" s="493"/>
      <c r="G59" s="493"/>
      <c r="H59" s="94">
        <f>SUM(H60:H69)</f>
        <v>0</v>
      </c>
      <c r="I59" s="94">
        <f>SUM(I60:I69)</f>
        <v>0</v>
      </c>
      <c r="J59" s="88">
        <f>IFERROR(ROUNDDOWN(I59*一括契約【税込用】必要積算経費一覧表_当該年度!$G$70,0),0)</f>
        <v>0</v>
      </c>
      <c r="K59" s="88">
        <f>H59+I59</f>
        <v>0</v>
      </c>
      <c r="L59" s="38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3:22" ht="20.100000000000001" customHeight="1" x14ac:dyDescent="0.15">
      <c r="C60" s="43"/>
      <c r="D60" s="169" t="s">
        <v>3</v>
      </c>
      <c r="E60" s="165"/>
      <c r="F60" s="361"/>
      <c r="G60" s="170"/>
      <c r="H60" s="161"/>
      <c r="I60" s="177"/>
      <c r="J60" s="38"/>
      <c r="K60" s="38"/>
      <c r="L60" s="38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3:22" ht="20.100000000000001" customHeight="1" x14ac:dyDescent="0.15">
      <c r="C61" s="43"/>
      <c r="D61" s="151" t="s">
        <v>4</v>
      </c>
      <c r="E61" s="152"/>
      <c r="F61" s="362"/>
      <c r="G61" s="155"/>
      <c r="H61" s="154"/>
      <c r="I61" s="177"/>
      <c r="J61" s="38"/>
      <c r="K61" s="38"/>
      <c r="L61" s="38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3:22" ht="20.100000000000001" customHeight="1" x14ac:dyDescent="0.15">
      <c r="C62" s="43"/>
      <c r="D62" s="151" t="s">
        <v>5</v>
      </c>
      <c r="E62" s="166"/>
      <c r="F62" s="362"/>
      <c r="G62" s="155"/>
      <c r="H62" s="154"/>
      <c r="I62" s="177"/>
      <c r="J62" s="38"/>
      <c r="K62" s="38"/>
      <c r="L62" s="38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3:22" ht="20.100000000000001" customHeight="1" x14ac:dyDescent="0.15">
      <c r="C63" s="43"/>
      <c r="D63" s="151" t="s">
        <v>6</v>
      </c>
      <c r="E63" s="166"/>
      <c r="F63" s="362"/>
      <c r="G63" s="155"/>
      <c r="H63" s="154"/>
      <c r="I63" s="177"/>
      <c r="J63" s="38"/>
      <c r="K63" s="38"/>
      <c r="L63" s="38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3:22" ht="20.100000000000001" customHeight="1" x14ac:dyDescent="0.15">
      <c r="C64" s="43"/>
      <c r="D64" s="151" t="s">
        <v>7</v>
      </c>
      <c r="E64" s="166"/>
      <c r="F64" s="362"/>
      <c r="G64" s="155"/>
      <c r="H64" s="154"/>
      <c r="I64" s="177"/>
      <c r="J64" s="38"/>
      <c r="K64" s="38"/>
      <c r="L64" s="38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3:22" ht="20.100000000000001" customHeight="1" x14ac:dyDescent="0.15">
      <c r="C65" s="43"/>
      <c r="D65" s="151" t="s">
        <v>8</v>
      </c>
      <c r="E65" s="166"/>
      <c r="F65" s="362"/>
      <c r="G65" s="155"/>
      <c r="H65" s="154"/>
      <c r="I65" s="177"/>
      <c r="J65" s="38"/>
      <c r="K65" s="38"/>
      <c r="L65" s="38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3:22" ht="20.100000000000001" customHeight="1" x14ac:dyDescent="0.15">
      <c r="C66" s="43"/>
      <c r="D66" s="151" t="s">
        <v>9</v>
      </c>
      <c r="E66" s="166"/>
      <c r="F66" s="362"/>
      <c r="G66" s="155"/>
      <c r="H66" s="154"/>
      <c r="I66" s="177"/>
      <c r="J66" s="38"/>
      <c r="K66" s="38"/>
      <c r="L66" s="38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3:22" ht="20.100000000000001" customHeight="1" x14ac:dyDescent="0.15">
      <c r="C67" s="43"/>
      <c r="D67" s="151" t="s">
        <v>10</v>
      </c>
      <c r="E67" s="166"/>
      <c r="F67" s="362"/>
      <c r="G67" s="155"/>
      <c r="H67" s="154"/>
      <c r="I67" s="177"/>
      <c r="J67" s="38"/>
      <c r="K67" s="38"/>
      <c r="L67" s="38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3:22" ht="20.100000000000001" customHeight="1" x14ac:dyDescent="0.15">
      <c r="C68" s="43"/>
      <c r="D68" s="151" t="s">
        <v>11</v>
      </c>
      <c r="E68" s="166"/>
      <c r="F68" s="362"/>
      <c r="G68" s="171"/>
      <c r="H68" s="154"/>
      <c r="I68" s="177"/>
      <c r="J68" s="38"/>
      <c r="K68" s="38"/>
      <c r="L68" s="38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3:22" ht="20.100000000000001" customHeight="1" thickBot="1" x14ac:dyDescent="0.2">
      <c r="C69" s="44"/>
      <c r="D69" s="157" t="s">
        <v>12</v>
      </c>
      <c r="E69" s="167"/>
      <c r="F69" s="360"/>
      <c r="G69" s="182"/>
      <c r="H69" s="158"/>
      <c r="I69" s="178"/>
      <c r="J69" s="38"/>
      <c r="K69" s="38"/>
      <c r="L69" s="38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3:22" ht="20.100000000000001" customHeight="1" thickBot="1" x14ac:dyDescent="0.2">
      <c r="C70" s="43"/>
      <c r="D70" s="492" t="str">
        <f>一括契約【税込用】必要積算経費一覧表_当該年度!$D$59</f>
        <v>５　光熱水料</v>
      </c>
      <c r="E70" s="493"/>
      <c r="F70" s="493"/>
      <c r="G70" s="493"/>
      <c r="H70" s="94">
        <f>SUM(H71:H75)</f>
        <v>0</v>
      </c>
      <c r="I70" s="94">
        <f>SUM(I71:I75)</f>
        <v>0</v>
      </c>
      <c r="J70" s="88">
        <f>IFERROR(ROUNDDOWN(I70*一括契約【税込用】必要積算経費一覧表_当該年度!$G$70,0),0)</f>
        <v>0</v>
      </c>
      <c r="K70" s="88">
        <f>H70+I70</f>
        <v>0</v>
      </c>
      <c r="L70" s="38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3:22" ht="20.100000000000001" customHeight="1" x14ac:dyDescent="0.15">
      <c r="C71" s="43"/>
      <c r="D71" s="149" t="s">
        <v>3</v>
      </c>
      <c r="E71" s="165"/>
      <c r="F71" s="361"/>
      <c r="G71" s="225"/>
      <c r="H71" s="161"/>
      <c r="I71" s="177"/>
      <c r="J71" s="38"/>
      <c r="K71" s="38"/>
      <c r="L71" s="38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3:22" ht="20.100000000000001" customHeight="1" x14ac:dyDescent="0.15">
      <c r="C72" s="43"/>
      <c r="D72" s="151" t="s">
        <v>4</v>
      </c>
      <c r="E72" s="166"/>
      <c r="F72" s="362"/>
      <c r="G72" s="171"/>
      <c r="H72" s="154"/>
      <c r="I72" s="177"/>
      <c r="J72" s="38"/>
      <c r="K72" s="38"/>
      <c r="L72" s="38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3:22" ht="20.100000000000001" customHeight="1" x14ac:dyDescent="0.15">
      <c r="C73" s="43"/>
      <c r="D73" s="151" t="s">
        <v>5</v>
      </c>
      <c r="E73" s="166"/>
      <c r="F73" s="362"/>
      <c r="G73" s="171"/>
      <c r="H73" s="154"/>
      <c r="I73" s="177"/>
      <c r="J73" s="38"/>
      <c r="K73" s="38"/>
      <c r="L73" s="38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3:22" ht="20.100000000000001" customHeight="1" x14ac:dyDescent="0.15">
      <c r="C74" s="43"/>
      <c r="D74" s="151" t="s">
        <v>6</v>
      </c>
      <c r="E74" s="166"/>
      <c r="F74" s="362"/>
      <c r="G74" s="171"/>
      <c r="H74" s="154"/>
      <c r="I74" s="177"/>
      <c r="J74" s="38"/>
      <c r="K74" s="38"/>
      <c r="L74" s="38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3:22" ht="20.100000000000001" customHeight="1" thickBot="1" x14ac:dyDescent="0.2">
      <c r="C75" s="43"/>
      <c r="D75" s="157" t="s">
        <v>7</v>
      </c>
      <c r="E75" s="167"/>
      <c r="F75" s="360"/>
      <c r="G75" s="182"/>
      <c r="H75" s="158"/>
      <c r="I75" s="177"/>
      <c r="J75" s="38"/>
      <c r="K75" s="38"/>
      <c r="L75" s="38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3:22" ht="20.100000000000001" customHeight="1" thickBot="1" x14ac:dyDescent="0.2">
      <c r="C76" s="43"/>
      <c r="D76" s="492" t="str">
        <f>一括契約【税込用】必要積算経費一覧表_当該年度!$D$60</f>
        <v>６　その他(諸経費）</v>
      </c>
      <c r="E76" s="493"/>
      <c r="F76" s="493"/>
      <c r="G76" s="493"/>
      <c r="H76" s="94">
        <f>SUM(H77:H96)</f>
        <v>0</v>
      </c>
      <c r="I76" s="94">
        <f>SUM(I77:I96)</f>
        <v>0</v>
      </c>
      <c r="J76" s="88">
        <f>IFERROR(ROUNDDOWN(I76*一括契約【税込用】必要積算経費一覧表_当該年度!$G$70,0),0)</f>
        <v>0</v>
      </c>
      <c r="K76" s="88">
        <f>H76+I76</f>
        <v>0</v>
      </c>
      <c r="L76" s="38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3:22" ht="20.100000000000001" customHeight="1" x14ac:dyDescent="0.15">
      <c r="C77" s="43"/>
      <c r="D77" s="149" t="s">
        <v>3</v>
      </c>
      <c r="E77" s="179"/>
      <c r="F77" s="363"/>
      <c r="G77" s="160"/>
      <c r="H77" s="161"/>
      <c r="I77" s="156"/>
      <c r="J77" s="38"/>
      <c r="K77" s="38"/>
      <c r="L77" s="38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3:22" ht="20.100000000000001" customHeight="1" x14ac:dyDescent="0.15">
      <c r="C78" s="43"/>
      <c r="D78" s="149" t="s">
        <v>4</v>
      </c>
      <c r="E78" s="179"/>
      <c r="F78" s="364"/>
      <c r="G78" s="225"/>
      <c r="H78" s="161"/>
      <c r="I78" s="156"/>
      <c r="J78" s="38"/>
      <c r="K78" s="38"/>
      <c r="L78" s="38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3:22" ht="20.100000000000001" customHeight="1" x14ac:dyDescent="0.15">
      <c r="C79" s="43"/>
      <c r="D79" s="149" t="s">
        <v>5</v>
      </c>
      <c r="E79" s="179"/>
      <c r="F79" s="364"/>
      <c r="G79" s="225"/>
      <c r="H79" s="161"/>
      <c r="I79" s="156"/>
      <c r="J79" s="38"/>
      <c r="K79" s="38"/>
      <c r="L79" s="38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3:22" ht="20.100000000000001" customHeight="1" x14ac:dyDescent="0.15">
      <c r="C80" s="43"/>
      <c r="D80" s="149" t="s">
        <v>6</v>
      </c>
      <c r="E80" s="179"/>
      <c r="F80" s="364"/>
      <c r="G80" s="225"/>
      <c r="H80" s="161"/>
      <c r="I80" s="156"/>
      <c r="J80" s="38"/>
      <c r="K80" s="38"/>
      <c r="L80" s="38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3:22" ht="20.100000000000001" customHeight="1" x14ac:dyDescent="0.15">
      <c r="C81" s="43"/>
      <c r="D81" s="149" t="s">
        <v>7</v>
      </c>
      <c r="E81" s="179"/>
      <c r="F81" s="364"/>
      <c r="G81" s="225"/>
      <c r="H81" s="161"/>
      <c r="I81" s="156"/>
      <c r="J81" s="38"/>
      <c r="K81" s="38"/>
      <c r="L81" s="38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3:22" ht="20.100000000000001" customHeight="1" x14ac:dyDescent="0.15">
      <c r="C82" s="43"/>
      <c r="D82" s="149" t="s">
        <v>8</v>
      </c>
      <c r="E82" s="179"/>
      <c r="F82" s="364"/>
      <c r="G82" s="225"/>
      <c r="H82" s="161"/>
      <c r="I82" s="156"/>
      <c r="J82" s="38"/>
      <c r="K82" s="38"/>
      <c r="L82" s="38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3:22" ht="20.100000000000001" customHeight="1" x14ac:dyDescent="0.15">
      <c r="C83" s="43"/>
      <c r="D83" s="149" t="s">
        <v>9</v>
      </c>
      <c r="E83" s="179"/>
      <c r="F83" s="364"/>
      <c r="G83" s="225"/>
      <c r="H83" s="161"/>
      <c r="I83" s="156"/>
      <c r="J83" s="38"/>
      <c r="K83" s="38"/>
      <c r="L83" s="38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3:22" ht="20.100000000000001" customHeight="1" x14ac:dyDescent="0.15">
      <c r="C84" s="43"/>
      <c r="D84" s="149" t="s">
        <v>10</v>
      </c>
      <c r="E84" s="179"/>
      <c r="F84" s="364"/>
      <c r="G84" s="225"/>
      <c r="H84" s="161"/>
      <c r="I84" s="156"/>
      <c r="J84" s="38"/>
      <c r="K84" s="38"/>
      <c r="L84" s="38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3:22" ht="20.100000000000001" customHeight="1" x14ac:dyDescent="0.15">
      <c r="C85" s="43"/>
      <c r="D85" s="149" t="s">
        <v>11</v>
      </c>
      <c r="E85" s="179"/>
      <c r="F85" s="364"/>
      <c r="G85" s="225"/>
      <c r="H85" s="161"/>
      <c r="I85" s="156"/>
      <c r="J85" s="38"/>
      <c r="K85" s="38"/>
      <c r="L85" s="38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3:22" ht="20.100000000000001" customHeight="1" x14ac:dyDescent="0.15">
      <c r="C86" s="43"/>
      <c r="D86" s="149" t="s">
        <v>12</v>
      </c>
      <c r="E86" s="179"/>
      <c r="F86" s="364"/>
      <c r="G86" s="225"/>
      <c r="H86" s="161"/>
      <c r="I86" s="156"/>
      <c r="J86" s="38"/>
      <c r="K86" s="38"/>
      <c r="L86" s="38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3:22" ht="20.100000000000001" customHeight="1" x14ac:dyDescent="0.15">
      <c r="C87" s="43"/>
      <c r="D87" s="149" t="s">
        <v>23</v>
      </c>
      <c r="E87" s="179"/>
      <c r="F87" s="364"/>
      <c r="G87" s="225"/>
      <c r="H87" s="161"/>
      <c r="I87" s="156"/>
      <c r="J87" s="38"/>
      <c r="K87" s="38"/>
      <c r="L87" s="38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3:22" ht="20.100000000000001" customHeight="1" x14ac:dyDescent="0.15">
      <c r="C88" s="43"/>
      <c r="D88" s="149" t="s">
        <v>24</v>
      </c>
      <c r="E88" s="179"/>
      <c r="F88" s="364"/>
      <c r="G88" s="225"/>
      <c r="H88" s="161"/>
      <c r="I88" s="156"/>
      <c r="J88" s="38"/>
      <c r="K88" s="38"/>
      <c r="L88" s="38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3:22" ht="20.100000000000001" customHeight="1" x14ac:dyDescent="0.15">
      <c r="C89" s="43"/>
      <c r="D89" s="149" t="s">
        <v>25</v>
      </c>
      <c r="E89" s="179"/>
      <c r="F89" s="364"/>
      <c r="G89" s="225"/>
      <c r="H89" s="161"/>
      <c r="I89" s="156"/>
      <c r="J89" s="38"/>
      <c r="K89" s="38"/>
      <c r="L89" s="38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3:22" ht="20.100000000000001" customHeight="1" x14ac:dyDescent="0.15">
      <c r="C90" s="43"/>
      <c r="D90" s="149" t="s">
        <v>26</v>
      </c>
      <c r="E90" s="179"/>
      <c r="F90" s="364"/>
      <c r="G90" s="225"/>
      <c r="H90" s="161"/>
      <c r="I90" s="156"/>
      <c r="J90" s="38"/>
      <c r="K90" s="38"/>
      <c r="L90" s="38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3:22" ht="20.100000000000001" customHeight="1" x14ac:dyDescent="0.15">
      <c r="C91" s="43"/>
      <c r="D91" s="149" t="s">
        <v>27</v>
      </c>
      <c r="E91" s="179"/>
      <c r="F91" s="364"/>
      <c r="G91" s="225"/>
      <c r="H91" s="161"/>
      <c r="I91" s="156"/>
      <c r="J91" s="38"/>
      <c r="K91" s="38"/>
      <c r="L91" s="38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3:22" ht="20.100000000000001" customHeight="1" x14ac:dyDescent="0.15">
      <c r="C92" s="43"/>
      <c r="D92" s="149" t="s">
        <v>34</v>
      </c>
      <c r="E92" s="179"/>
      <c r="F92" s="364"/>
      <c r="G92" s="225"/>
      <c r="H92" s="161"/>
      <c r="I92" s="156"/>
      <c r="J92" s="38"/>
      <c r="K92" s="38"/>
      <c r="L92" s="38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3:22" ht="20.100000000000001" customHeight="1" x14ac:dyDescent="0.15">
      <c r="C93" s="43"/>
      <c r="D93" s="151" t="s">
        <v>35</v>
      </c>
      <c r="E93" s="166"/>
      <c r="F93" s="362"/>
      <c r="G93" s="171"/>
      <c r="H93" s="154"/>
      <c r="I93" s="156"/>
      <c r="J93" s="38"/>
      <c r="K93" s="38"/>
      <c r="L93" s="38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3:22" ht="20.100000000000001" customHeight="1" x14ac:dyDescent="0.15">
      <c r="C94" s="43"/>
      <c r="D94" s="151" t="s">
        <v>36</v>
      </c>
      <c r="E94" s="166"/>
      <c r="F94" s="362"/>
      <c r="G94" s="171"/>
      <c r="H94" s="154"/>
      <c r="I94" s="156"/>
      <c r="J94" s="38"/>
      <c r="K94" s="38"/>
      <c r="L94" s="38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3:22" ht="20.100000000000001" customHeight="1" x14ac:dyDescent="0.15">
      <c r="C95" s="43"/>
      <c r="D95" s="151" t="s">
        <v>37</v>
      </c>
      <c r="E95" s="166"/>
      <c r="F95" s="362"/>
      <c r="G95" s="171"/>
      <c r="H95" s="154"/>
      <c r="I95" s="156"/>
      <c r="J95" s="38"/>
      <c r="K95" s="38"/>
      <c r="L95" s="38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3:22" ht="20.100000000000001" customHeight="1" thickBot="1" x14ac:dyDescent="0.2">
      <c r="C96" s="223"/>
      <c r="D96" s="157" t="s">
        <v>38</v>
      </c>
      <c r="E96" s="167"/>
      <c r="F96" s="360"/>
      <c r="G96" s="182"/>
      <c r="H96" s="180"/>
      <c r="I96" s="186"/>
      <c r="J96" s="38"/>
      <c r="K96" s="38"/>
      <c r="L96" s="38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3:22" ht="20.100000000000001" customHeight="1" thickBot="1" x14ac:dyDescent="0.2">
      <c r="C97" s="224"/>
      <c r="D97" s="509" t="str">
        <f>一括契約【税込用】必要積算経費一覧表_当該年度!$D$61</f>
        <v>７　消費税相当額</v>
      </c>
      <c r="E97" s="510"/>
      <c r="F97" s="510"/>
      <c r="G97" s="510"/>
      <c r="H97" s="104"/>
      <c r="I97" s="105"/>
      <c r="J97" s="95">
        <f>'税込者４_明細（Ⅰ物品費）'!$J$20+'税込者４_明細（Ⅱ人件費・謝金）'!$J$20+'税込者４_明細（Ⅲ旅費）'!$J$20+$J$20</f>
        <v>0</v>
      </c>
      <c r="K97" s="95">
        <f>J97</f>
        <v>0</v>
      </c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</sheetData>
  <sheetProtection algorithmName="SHA-512" hashValue="v0WXRpdz9n1CJF0i7b+40ORDF/4euKG5R6XXw3lM1aNFr1TvMNuaUumnsnhK+KRjHnZYruCAcS4e8zQdYM6U3w==" saltValue="rRfwUGTWDf6RtTtUNaM7Vg==" spinCount="100000" sheet="1" formatCells="0" formatRows="0" insertRows="0"/>
  <protectedRanges>
    <protectedRange sqref="M19:V96" name="範囲2"/>
    <protectedRange sqref="D22:I41 D43:I47 D49:I58 D60:I69 D71:I75 D77:I96" name="範囲1"/>
  </protectedRanges>
  <mergeCells count="21">
    <mergeCell ref="C12:H12"/>
    <mergeCell ref="C13:D13"/>
    <mergeCell ref="E13:H13"/>
    <mergeCell ref="C14:D14"/>
    <mergeCell ref="E14:H14"/>
    <mergeCell ref="C15:D15"/>
    <mergeCell ref="E15:H15"/>
    <mergeCell ref="C17:D17"/>
    <mergeCell ref="E17:H17"/>
    <mergeCell ref="C18:G18"/>
    <mergeCell ref="H18:H19"/>
    <mergeCell ref="D59:G59"/>
    <mergeCell ref="D70:G70"/>
    <mergeCell ref="D76:G76"/>
    <mergeCell ref="D97:G97"/>
    <mergeCell ref="I18:J18"/>
    <mergeCell ref="K18:K19"/>
    <mergeCell ref="D21:G21"/>
    <mergeCell ref="D42:G42"/>
    <mergeCell ref="D48:G48"/>
    <mergeCell ref="D20:G20"/>
  </mergeCells>
  <phoneticPr fontId="2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rowBreaks count="1" manualBreakCount="1">
    <brk id="58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ColWidth="9" defaultRowHeight="20.100000000000001" customHeight="1" x14ac:dyDescent="0.15"/>
  <cols>
    <col min="1" max="1" width="10.75" style="126" customWidth="1"/>
    <col min="2" max="2" width="4.5" style="126" customWidth="1"/>
    <col min="3" max="3" width="10.625" style="127" customWidth="1"/>
    <col min="4" max="4" width="7" style="127" customWidth="1"/>
    <col min="5" max="5" width="50.625" style="127" customWidth="1"/>
    <col min="6" max="6" width="8.625" style="367" customWidth="1"/>
    <col min="7" max="7" width="28" style="127" customWidth="1"/>
    <col min="8" max="10" width="10.625" style="127" customWidth="1"/>
    <col min="11" max="11" width="15.5" style="127" customWidth="1"/>
    <col min="12" max="16384" width="9" style="127"/>
  </cols>
  <sheetData>
    <row r="1" spans="1:23" s="126" customFormat="1" ht="20.100000000000001" customHeight="1" x14ac:dyDescent="0.15">
      <c r="A1" t="str">
        <f>一括契約【税込用】必要積算経費一覧表_当該年度!A1</f>
        <v>様式1-1-2（税込）（30-2)</v>
      </c>
      <c r="F1" s="366"/>
    </row>
    <row r="2" spans="1:23" s="126" customFormat="1" ht="13.5" x14ac:dyDescent="0.15">
      <c r="A2"/>
      <c r="C2" s="260" t="str">
        <f>'代表者_明細(Ⅰ物品費）'!C2</f>
        <v>［記入要領］</v>
      </c>
      <c r="F2" s="366"/>
    </row>
    <row r="3" spans="1:23" s="126" customFormat="1" ht="12" x14ac:dyDescent="0.15">
      <c r="C3" s="264" t="str">
        <f>'代表者_明細(Ⅰ物品費）'!C3</f>
        <v>１．水色地/黄色地のセル</v>
      </c>
      <c r="F3" s="366"/>
    </row>
    <row r="4" spans="1:23" ht="13.5" x14ac:dyDescent="0.15">
      <c r="C4" s="260" t="str">
        <f>'代表者_明細(Ⅰ物品費）'!C4</f>
        <v>　　・水色地のセルのみ必要事項を記入してください。</v>
      </c>
      <c r="D4" s="38"/>
      <c r="E4" s="38"/>
      <c r="F4" s="345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3.5" x14ac:dyDescent="0.15">
      <c r="C5" s="261" t="str">
        <f>'代表者_明細(Ⅰ物品費）'!C5</f>
        <v>　　・文字入力が不要なセルは空欄にしておいてください。</v>
      </c>
      <c r="D5" s="38"/>
      <c r="E5" s="38"/>
      <c r="F5" s="345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13.5" x14ac:dyDescent="0.15">
      <c r="C6" s="260" t="str">
        <f>'代表者_明細(Ⅰ物品費）'!C6</f>
        <v>　　・変更時は、前回までの変更箇所を黒字、今回の変更箇所を赤字にしてください。</v>
      </c>
      <c r="D6" s="38"/>
      <c r="E6" s="38"/>
      <c r="F6" s="345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3.5" x14ac:dyDescent="0.15">
      <c r="C7" s="381" t="str">
        <f>'代表者_明細(Ⅰ物品費）'!C7</f>
        <v>２．行の追加・削除と行の高さ調整</v>
      </c>
      <c r="D7" s="38"/>
      <c r="E7" s="38"/>
      <c r="F7" s="345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  <c r="D8" s="38"/>
      <c r="E8" s="38"/>
      <c r="F8" s="345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3.5" x14ac:dyDescent="0.15">
      <c r="C9" s="260"/>
      <c r="D9" s="38"/>
      <c r="E9" s="38"/>
      <c r="F9" s="345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20.100000000000001" customHeight="1" x14ac:dyDescent="0.15">
      <c r="C10" s="38"/>
      <c r="D10" s="38"/>
      <c r="E10" s="38"/>
      <c r="F10" s="345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20.100000000000001" customHeight="1" x14ac:dyDescent="0.15">
      <c r="C11" s="38"/>
      <c r="D11" s="38"/>
      <c r="E11" s="38"/>
      <c r="F11" s="345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:23" ht="20.100000000000001" customHeight="1" x14ac:dyDescent="0.15">
      <c r="C12" s="481" t="s">
        <v>56</v>
      </c>
      <c r="D12" s="482"/>
      <c r="E12" s="482"/>
      <c r="F12" s="482"/>
      <c r="G12" s="482"/>
      <c r="H12" s="482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58"/>
      <c r="J13" s="5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58"/>
      <c r="J14" s="5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58"/>
      <c r="J15" s="5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IF(一括契約【税込用】必要積算経費一覧表_当該年度!$H$24&lt;&gt;0, 一括契約【税込用】必要積算経費一覧表_当該年度!$H$24," ")</f>
        <v xml:space="preserve"> </v>
      </c>
      <c r="F16" s="346"/>
      <c r="G16" s="62"/>
      <c r="H16" s="62"/>
      <c r="I16" s="58"/>
      <c r="J16" s="5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  <row r="17" spans="3:23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IF(一括契約【税込用】必要積算経費一覧表_当該年度!$F$24&lt;&gt;0, 一括契約【税込用】必要積算経費一覧表_当該年度!$F$24," ")</f>
        <v xml:space="preserve"> </v>
      </c>
      <c r="F17" s="496"/>
      <c r="G17" s="496"/>
      <c r="H17" s="496"/>
      <c r="I17" s="59"/>
      <c r="J17" s="5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</row>
    <row r="18" spans="3:23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137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</row>
    <row r="19" spans="3:23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134</v>
      </c>
      <c r="J19" s="109" t="s">
        <v>147</v>
      </c>
      <c r="K19" s="480"/>
      <c r="L19" s="38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38"/>
    </row>
    <row r="20" spans="3:23" ht="20.100000000000001" customHeight="1" x14ac:dyDescent="0.15">
      <c r="C20" s="329" t="str">
        <f>一括契約【税込用】必要積算経費一覧表_当該年度!$C$46</f>
        <v>Ⅰ　物品費</v>
      </c>
      <c r="D20" s="497" t="s">
        <v>262</v>
      </c>
      <c r="E20" s="497"/>
      <c r="F20" s="497"/>
      <c r="G20" s="498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L20" s="38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38"/>
    </row>
    <row r="21" spans="3:23" ht="20.100000000000001" customHeight="1" thickBot="1" x14ac:dyDescent="0.2">
      <c r="C21" s="43"/>
      <c r="D21" s="492" t="str">
        <f>一括契約【税込用】必要積算経費一覧表_当該年度!$D$47</f>
        <v>１　設備備品費</v>
      </c>
      <c r="E21" s="493"/>
      <c r="F21" s="493"/>
      <c r="G21" s="493"/>
      <c r="H21" s="94">
        <f>SUM(H22:H36)</f>
        <v>0</v>
      </c>
      <c r="I21" s="94">
        <f>SUM(I22:I36)</f>
        <v>0</v>
      </c>
      <c r="J21" s="91">
        <f>IFERROR(ROUNDDOWN(I21*一括契約【税込用】必要積算経費一覧表_当該年度!$G$70,0),0)</f>
        <v>0</v>
      </c>
      <c r="K21" s="89">
        <f>H21+I21</f>
        <v>0</v>
      </c>
      <c r="L21" s="38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38"/>
    </row>
    <row r="22" spans="3:23" ht="20.100000000000001" customHeight="1" x14ac:dyDescent="0.15">
      <c r="C22" s="43"/>
      <c r="D22" s="149" t="s">
        <v>3</v>
      </c>
      <c r="E22" s="265"/>
      <c r="F22" s="348"/>
      <c r="G22" s="266"/>
      <c r="H22" s="150"/>
      <c r="I22" s="156"/>
      <c r="J22" s="38"/>
      <c r="K22" s="38"/>
      <c r="L22" s="38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38"/>
    </row>
    <row r="23" spans="3:23" ht="20.100000000000001" customHeight="1" x14ac:dyDescent="0.15">
      <c r="C23" s="43"/>
      <c r="D23" s="151" t="s">
        <v>4</v>
      </c>
      <c r="E23" s="267"/>
      <c r="F23" s="349"/>
      <c r="G23" s="268"/>
      <c r="H23" s="154"/>
      <c r="I23" s="156"/>
      <c r="J23" s="38"/>
      <c r="K23" s="38"/>
      <c r="L23" s="38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38"/>
    </row>
    <row r="24" spans="3:23" ht="20.100000000000001" customHeight="1" x14ac:dyDescent="0.15">
      <c r="C24" s="43"/>
      <c r="D24" s="151" t="s">
        <v>5</v>
      </c>
      <c r="E24" s="267"/>
      <c r="F24" s="349"/>
      <c r="G24" s="268"/>
      <c r="H24" s="154"/>
      <c r="I24" s="156"/>
      <c r="J24" s="38"/>
      <c r="K24" s="38"/>
      <c r="L24" s="38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38"/>
    </row>
    <row r="25" spans="3:23" ht="20.100000000000001" customHeight="1" x14ac:dyDescent="0.15">
      <c r="C25" s="43"/>
      <c r="D25" s="151" t="s">
        <v>6</v>
      </c>
      <c r="E25" s="267"/>
      <c r="F25" s="349"/>
      <c r="G25" s="268"/>
      <c r="H25" s="154"/>
      <c r="I25" s="156"/>
      <c r="J25" s="38"/>
      <c r="K25" s="38"/>
      <c r="L25" s="38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38"/>
    </row>
    <row r="26" spans="3:23" ht="20.100000000000001" customHeight="1" x14ac:dyDescent="0.15">
      <c r="C26" s="43"/>
      <c r="D26" s="151" t="s">
        <v>7</v>
      </c>
      <c r="E26" s="267"/>
      <c r="F26" s="349"/>
      <c r="G26" s="269"/>
      <c r="H26" s="154"/>
      <c r="I26" s="156"/>
      <c r="J26" s="38"/>
      <c r="K26" s="38"/>
      <c r="L26" s="38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38"/>
    </row>
    <row r="27" spans="3:23" ht="20.100000000000001" customHeight="1" x14ac:dyDescent="0.15">
      <c r="C27" s="43"/>
      <c r="D27" s="151" t="s">
        <v>8</v>
      </c>
      <c r="E27" s="267"/>
      <c r="F27" s="349"/>
      <c r="G27" s="269"/>
      <c r="H27" s="154"/>
      <c r="I27" s="156"/>
      <c r="J27" s="38"/>
      <c r="K27" s="38"/>
      <c r="L27" s="38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38"/>
    </row>
    <row r="28" spans="3:23" ht="20.100000000000001" customHeight="1" x14ac:dyDescent="0.15">
      <c r="C28" s="43"/>
      <c r="D28" s="151" t="s">
        <v>9</v>
      </c>
      <c r="E28" s="267"/>
      <c r="F28" s="349"/>
      <c r="G28" s="269"/>
      <c r="H28" s="154"/>
      <c r="I28" s="156"/>
      <c r="J28" s="38"/>
      <c r="K28" s="38"/>
      <c r="L28" s="38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38"/>
    </row>
    <row r="29" spans="3:23" ht="20.100000000000001" customHeight="1" x14ac:dyDescent="0.15">
      <c r="C29" s="43"/>
      <c r="D29" s="151" t="s">
        <v>10</v>
      </c>
      <c r="E29" s="267"/>
      <c r="F29" s="349"/>
      <c r="G29" s="269"/>
      <c r="H29" s="154"/>
      <c r="I29" s="156"/>
      <c r="J29" s="38"/>
      <c r="K29" s="38"/>
      <c r="L29" s="38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38"/>
    </row>
    <row r="30" spans="3:23" ht="20.100000000000001" customHeight="1" x14ac:dyDescent="0.15">
      <c r="C30" s="43"/>
      <c r="D30" s="151" t="s">
        <v>11</v>
      </c>
      <c r="E30" s="267"/>
      <c r="F30" s="349"/>
      <c r="G30" s="269"/>
      <c r="H30" s="154"/>
      <c r="I30" s="156"/>
      <c r="J30" s="38"/>
      <c r="K30" s="38"/>
      <c r="L30" s="38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38"/>
    </row>
    <row r="31" spans="3:23" ht="20.100000000000001" customHeight="1" x14ac:dyDescent="0.15">
      <c r="C31" s="43"/>
      <c r="D31" s="151" t="s">
        <v>12</v>
      </c>
      <c r="E31" s="267"/>
      <c r="F31" s="349"/>
      <c r="G31" s="269"/>
      <c r="H31" s="154"/>
      <c r="I31" s="156"/>
      <c r="J31" s="38"/>
      <c r="K31" s="38"/>
      <c r="L31" s="38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38"/>
    </row>
    <row r="32" spans="3:23" ht="20.100000000000001" customHeight="1" x14ac:dyDescent="0.15">
      <c r="C32" s="43"/>
      <c r="D32" s="151" t="s">
        <v>23</v>
      </c>
      <c r="E32" s="267"/>
      <c r="F32" s="349"/>
      <c r="G32" s="269"/>
      <c r="H32" s="154"/>
      <c r="I32" s="156"/>
      <c r="J32" s="38"/>
      <c r="K32" s="38"/>
      <c r="L32" s="38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38"/>
    </row>
    <row r="33" spans="3:23" ht="20.100000000000001" customHeight="1" x14ac:dyDescent="0.15">
      <c r="C33" s="43"/>
      <c r="D33" s="151" t="s">
        <v>24</v>
      </c>
      <c r="E33" s="267"/>
      <c r="F33" s="349"/>
      <c r="G33" s="269"/>
      <c r="H33" s="154"/>
      <c r="I33" s="156"/>
      <c r="J33" s="38"/>
      <c r="K33" s="38"/>
      <c r="L33" s="38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38"/>
    </row>
    <row r="34" spans="3:23" ht="20.100000000000001" customHeight="1" x14ac:dyDescent="0.15">
      <c r="C34" s="43"/>
      <c r="D34" s="151" t="s">
        <v>25</v>
      </c>
      <c r="E34" s="267"/>
      <c r="F34" s="349"/>
      <c r="G34" s="269"/>
      <c r="H34" s="154"/>
      <c r="I34" s="156"/>
      <c r="J34" s="38"/>
      <c r="K34" s="38"/>
      <c r="L34" s="38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38"/>
    </row>
    <row r="35" spans="3:23" ht="20.100000000000001" customHeight="1" x14ac:dyDescent="0.15">
      <c r="C35" s="43"/>
      <c r="D35" s="151" t="s">
        <v>26</v>
      </c>
      <c r="E35" s="267"/>
      <c r="F35" s="349"/>
      <c r="G35" s="269"/>
      <c r="H35" s="154"/>
      <c r="I35" s="156"/>
      <c r="J35" s="38"/>
      <c r="K35" s="38"/>
      <c r="L35" s="38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38"/>
    </row>
    <row r="36" spans="3:23" ht="20.100000000000001" customHeight="1" thickBot="1" x14ac:dyDescent="0.2">
      <c r="C36" s="44"/>
      <c r="D36" s="157" t="s">
        <v>27</v>
      </c>
      <c r="E36" s="270"/>
      <c r="F36" s="350"/>
      <c r="G36" s="271"/>
      <c r="H36" s="158"/>
      <c r="I36" s="159"/>
      <c r="J36" s="38"/>
      <c r="K36" s="38"/>
      <c r="L36" s="38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38"/>
    </row>
    <row r="37" spans="3:23" ht="20.100000000000001" customHeight="1" thickBot="1" x14ac:dyDescent="0.2">
      <c r="C37" s="43"/>
      <c r="D37" s="492" t="str">
        <f>一括契約【税込用】必要積算経費一覧表_当該年度!$D$48</f>
        <v>２　消耗品費</v>
      </c>
      <c r="E37" s="493"/>
      <c r="F37" s="493"/>
      <c r="G37" s="494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IFERROR(ROUNDDOWN(I37*一括契約【税込用】必要積算経費一覧表_当該年度!$G$70,0),0)</f>
        <v>0</v>
      </c>
      <c r="K37" s="88">
        <f>H37+I37</f>
        <v>0</v>
      </c>
      <c r="L37" s="38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38"/>
    </row>
    <row r="38" spans="3:23" ht="20.100000000000001" customHeight="1" x14ac:dyDescent="0.15">
      <c r="C38" s="43"/>
      <c r="D38" s="149" t="s">
        <v>3</v>
      </c>
      <c r="E38" s="265"/>
      <c r="F38" s="348"/>
      <c r="G38" s="272"/>
      <c r="H38" s="161"/>
      <c r="I38" s="156"/>
      <c r="J38" s="38"/>
      <c r="K38" s="38"/>
      <c r="L38" s="38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38"/>
    </row>
    <row r="39" spans="3:23" ht="20.100000000000001" customHeight="1" x14ac:dyDescent="0.15">
      <c r="C39" s="43"/>
      <c r="D39" s="151" t="s">
        <v>4</v>
      </c>
      <c r="E39" s="267"/>
      <c r="F39" s="349"/>
      <c r="G39" s="269"/>
      <c r="H39" s="154"/>
      <c r="I39" s="156"/>
      <c r="J39" s="38"/>
      <c r="K39" s="38"/>
      <c r="L39" s="38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38"/>
    </row>
    <row r="40" spans="3:23" ht="20.100000000000001" customHeight="1" x14ac:dyDescent="0.15">
      <c r="C40" s="43"/>
      <c r="D40" s="151" t="s">
        <v>5</v>
      </c>
      <c r="E40" s="267"/>
      <c r="F40" s="349"/>
      <c r="G40" s="269"/>
      <c r="H40" s="154"/>
      <c r="I40" s="156"/>
      <c r="J40" s="38"/>
      <c r="K40" s="38"/>
      <c r="L40" s="38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38"/>
    </row>
    <row r="41" spans="3:23" ht="20.100000000000001" customHeight="1" x14ac:dyDescent="0.15">
      <c r="C41" s="43"/>
      <c r="D41" s="151" t="s">
        <v>6</v>
      </c>
      <c r="E41" s="267"/>
      <c r="F41" s="349"/>
      <c r="G41" s="269"/>
      <c r="H41" s="154"/>
      <c r="I41" s="156"/>
      <c r="J41" s="38"/>
      <c r="K41" s="38"/>
      <c r="L41" s="38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38"/>
    </row>
    <row r="42" spans="3:23" ht="20.100000000000001" customHeight="1" x14ac:dyDescent="0.15">
      <c r="C42" s="43"/>
      <c r="D42" s="151" t="s">
        <v>7</v>
      </c>
      <c r="E42" s="267"/>
      <c r="F42" s="349"/>
      <c r="G42" s="269"/>
      <c r="H42" s="154"/>
      <c r="I42" s="156"/>
      <c r="J42" s="38"/>
      <c r="K42" s="38"/>
      <c r="L42" s="38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38"/>
    </row>
    <row r="43" spans="3:23" ht="20.100000000000001" customHeight="1" x14ac:dyDescent="0.15">
      <c r="C43" s="43"/>
      <c r="D43" s="151" t="s">
        <v>8</v>
      </c>
      <c r="E43" s="267"/>
      <c r="F43" s="349"/>
      <c r="G43" s="269"/>
      <c r="H43" s="154"/>
      <c r="I43" s="156"/>
      <c r="J43" s="38"/>
      <c r="K43" s="38"/>
      <c r="L43" s="38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38"/>
    </row>
    <row r="44" spans="3:23" ht="20.100000000000001" customHeight="1" x14ac:dyDescent="0.15">
      <c r="C44" s="43"/>
      <c r="D44" s="151" t="s">
        <v>9</v>
      </c>
      <c r="E44" s="267"/>
      <c r="F44" s="349"/>
      <c r="G44" s="269"/>
      <c r="H44" s="154"/>
      <c r="I44" s="156"/>
      <c r="J44" s="38"/>
      <c r="K44" s="38"/>
      <c r="L44" s="38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38"/>
    </row>
    <row r="45" spans="3:23" ht="20.100000000000001" customHeight="1" x14ac:dyDescent="0.15">
      <c r="C45" s="43"/>
      <c r="D45" s="151" t="s">
        <v>10</v>
      </c>
      <c r="E45" s="267"/>
      <c r="F45" s="349"/>
      <c r="G45" s="269"/>
      <c r="H45" s="154"/>
      <c r="I45" s="156"/>
      <c r="J45" s="38"/>
      <c r="K45" s="38"/>
      <c r="L45" s="38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38"/>
    </row>
    <row r="46" spans="3:23" ht="20.100000000000001" customHeight="1" x14ac:dyDescent="0.15">
      <c r="C46" s="43"/>
      <c r="D46" s="151" t="s">
        <v>11</v>
      </c>
      <c r="E46" s="267"/>
      <c r="F46" s="349"/>
      <c r="G46" s="269"/>
      <c r="H46" s="154"/>
      <c r="I46" s="156"/>
      <c r="J46" s="38"/>
      <c r="K46" s="38"/>
      <c r="L46" s="38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38"/>
    </row>
    <row r="47" spans="3:23" ht="20.100000000000001" customHeight="1" x14ac:dyDescent="0.15">
      <c r="C47" s="43"/>
      <c r="D47" s="151" t="s">
        <v>12</v>
      </c>
      <c r="E47" s="267"/>
      <c r="F47" s="349"/>
      <c r="G47" s="269"/>
      <c r="H47" s="154"/>
      <c r="I47" s="156"/>
      <c r="J47" s="38"/>
      <c r="K47" s="38"/>
      <c r="L47" s="38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38"/>
    </row>
    <row r="48" spans="3:23" ht="20.100000000000001" customHeight="1" x14ac:dyDescent="0.15">
      <c r="C48" s="43"/>
      <c r="D48" s="151" t="s">
        <v>23</v>
      </c>
      <c r="E48" s="267"/>
      <c r="F48" s="349"/>
      <c r="G48" s="269"/>
      <c r="H48" s="154"/>
      <c r="I48" s="156"/>
      <c r="J48" s="38"/>
      <c r="K48" s="38"/>
      <c r="L48" s="38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38"/>
    </row>
    <row r="49" spans="3:23" ht="20.100000000000001" customHeight="1" x14ac:dyDescent="0.15">
      <c r="C49" s="43"/>
      <c r="D49" s="151" t="s">
        <v>24</v>
      </c>
      <c r="E49" s="267"/>
      <c r="F49" s="349"/>
      <c r="G49" s="269"/>
      <c r="H49" s="154"/>
      <c r="I49" s="156"/>
      <c r="J49" s="38"/>
      <c r="K49" s="38"/>
      <c r="L49" s="38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38"/>
    </row>
    <row r="50" spans="3:23" ht="20.100000000000001" customHeight="1" x14ac:dyDescent="0.15">
      <c r="C50" s="43"/>
      <c r="D50" s="151" t="s">
        <v>25</v>
      </c>
      <c r="E50" s="267"/>
      <c r="F50" s="349"/>
      <c r="G50" s="269"/>
      <c r="H50" s="154"/>
      <c r="I50" s="156"/>
      <c r="J50" s="38"/>
      <c r="K50" s="38"/>
      <c r="L50" s="38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38"/>
    </row>
    <row r="51" spans="3:23" ht="20.100000000000001" customHeight="1" x14ac:dyDescent="0.15">
      <c r="C51" s="43"/>
      <c r="D51" s="151" t="s">
        <v>26</v>
      </c>
      <c r="E51" s="267"/>
      <c r="F51" s="349"/>
      <c r="G51" s="269"/>
      <c r="H51" s="154"/>
      <c r="I51" s="156"/>
      <c r="J51" s="38"/>
      <c r="K51" s="38"/>
      <c r="L51" s="38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38"/>
    </row>
    <row r="52" spans="3:23" ht="20.100000000000001" customHeight="1" x14ac:dyDescent="0.15">
      <c r="C52" s="43"/>
      <c r="D52" s="151" t="s">
        <v>27</v>
      </c>
      <c r="E52" s="267"/>
      <c r="F52" s="349"/>
      <c r="G52" s="269"/>
      <c r="H52" s="154"/>
      <c r="I52" s="156"/>
      <c r="J52" s="38"/>
      <c r="K52" s="38"/>
      <c r="L52" s="38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38"/>
    </row>
    <row r="53" spans="3:23" ht="20.100000000000001" customHeight="1" x14ac:dyDescent="0.15">
      <c r="C53" s="43"/>
      <c r="D53" s="151" t="s">
        <v>34</v>
      </c>
      <c r="E53" s="267"/>
      <c r="F53" s="349"/>
      <c r="G53" s="269"/>
      <c r="H53" s="154"/>
      <c r="I53" s="156"/>
      <c r="J53" s="38"/>
      <c r="K53" s="38"/>
      <c r="L53" s="38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38"/>
    </row>
    <row r="54" spans="3:23" ht="20.100000000000001" customHeight="1" x14ac:dyDescent="0.15">
      <c r="C54" s="43"/>
      <c r="D54" s="151" t="s">
        <v>35</v>
      </c>
      <c r="E54" s="267"/>
      <c r="F54" s="349"/>
      <c r="G54" s="269"/>
      <c r="H54" s="154"/>
      <c r="I54" s="156"/>
      <c r="J54" s="38"/>
      <c r="K54" s="38"/>
      <c r="L54" s="38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38"/>
    </row>
    <row r="55" spans="3:23" ht="20.100000000000001" customHeight="1" x14ac:dyDescent="0.15">
      <c r="C55" s="43"/>
      <c r="D55" s="151" t="s">
        <v>36</v>
      </c>
      <c r="E55" s="267"/>
      <c r="F55" s="349"/>
      <c r="G55" s="269"/>
      <c r="H55" s="154"/>
      <c r="I55" s="156"/>
      <c r="J55" s="38"/>
      <c r="K55" s="38"/>
      <c r="L55" s="38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38"/>
    </row>
    <row r="56" spans="3:23" ht="20.100000000000001" customHeight="1" x14ac:dyDescent="0.15">
      <c r="C56" s="43"/>
      <c r="D56" s="151" t="s">
        <v>37</v>
      </c>
      <c r="E56" s="267"/>
      <c r="F56" s="349"/>
      <c r="G56" s="269"/>
      <c r="H56" s="154"/>
      <c r="I56" s="156"/>
      <c r="J56" s="38"/>
      <c r="K56" s="38"/>
      <c r="L56" s="38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38"/>
    </row>
    <row r="57" spans="3:23" ht="20.100000000000001" customHeight="1" thickBot="1" x14ac:dyDescent="0.2">
      <c r="C57" s="45"/>
      <c r="D57" s="162" t="s">
        <v>38</v>
      </c>
      <c r="E57" s="273"/>
      <c r="F57" s="351"/>
      <c r="G57" s="274"/>
      <c r="H57" s="163"/>
      <c r="I57" s="164"/>
      <c r="J57" s="38"/>
      <c r="K57" s="38"/>
      <c r="L57" s="38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38"/>
    </row>
  </sheetData>
  <sheetProtection algorithmName="SHA-512" hashValue="pb/ZF8R47W1LZO6EGNriDZEd7MdXDq4EJg6sC9JmYM8YYlls+ExaMEO+P+zct0Vbd/YdZzRswS03Xt14rp+0dw==" saltValue="475Ye5qCWz3Y/FK3UKANoQ==" spinCount="100000" sheet="1" formatCells="0" formatRows="0" insertRows="0"/>
  <protectedRanges>
    <protectedRange sqref="M19:V57" name="範囲2"/>
    <protectedRange sqref="D22:I36 D38:I57" name="範囲1"/>
  </protectedRanges>
  <mergeCells count="16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D21:G21"/>
    <mergeCell ref="D37:G37"/>
    <mergeCell ref="C17:D17"/>
    <mergeCell ref="E17:H17"/>
    <mergeCell ref="C18:G18"/>
    <mergeCell ref="H18:H19"/>
    <mergeCell ref="D20:G20"/>
  </mergeCells>
  <phoneticPr fontId="2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I22" sqref="I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style="368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様式1-1-2（税込）（30-2)</v>
      </c>
    </row>
    <row r="2" spans="1:22" ht="13.5" x14ac:dyDescent="0.15">
      <c r="C2" s="260" t="str">
        <f>'代表者_明細(Ⅰ物品費）'!C2</f>
        <v>［記入要領］</v>
      </c>
    </row>
    <row r="3" spans="1:22" ht="13.5" x14ac:dyDescent="0.15">
      <c r="C3" s="264" t="str">
        <f>'代表者_明細(Ⅰ物品費）'!C3</f>
        <v>１．水色地/黄色地のセル</v>
      </c>
    </row>
    <row r="4" spans="1:22" ht="13.5" x14ac:dyDescent="0.15">
      <c r="C4" s="260" t="str">
        <f>'代表者_明細(Ⅰ物品費）'!C4</f>
        <v>　　・水色地のセルのみ必要事項を記入してください。</v>
      </c>
      <c r="D4" s="38"/>
      <c r="E4" s="38"/>
      <c r="F4" s="345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61" t="str">
        <f>'代表者_明細(Ⅰ物品費）'!C5</f>
        <v>　　・文字入力が不要なセルは空欄にしておいてください。</v>
      </c>
      <c r="D5" s="38"/>
      <c r="E5" s="38"/>
      <c r="F5" s="345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60" t="str">
        <f>'代表者_明細(Ⅰ物品費）'!C6</f>
        <v>　　・変更時は、前回までの変更箇所を黒字、今回の変更箇所を赤字にしてください。</v>
      </c>
      <c r="D6" s="38"/>
      <c r="E6" s="38"/>
      <c r="F6" s="345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381" t="str">
        <f>'代表者_明細(Ⅰ物品費）'!C7</f>
        <v>２．行の追加・削除と行の高さ調整</v>
      </c>
      <c r="D7" s="38"/>
      <c r="E7" s="38"/>
      <c r="F7" s="345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  <c r="D8" s="38"/>
      <c r="E8" s="38"/>
      <c r="F8" s="345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60"/>
      <c r="D9" s="38"/>
      <c r="E9" s="38"/>
      <c r="F9" s="345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45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45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81" t="s">
        <v>57</v>
      </c>
      <c r="D12" s="482"/>
      <c r="E12" s="482"/>
      <c r="F12" s="482"/>
      <c r="G12" s="482"/>
      <c r="H12" s="482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IF(一括契約【税込用】必要積算経費一覧表_当該年度!$H$24&lt;&gt;0, 一括契約【税込用】必要積算経費一覧表_当該年度!$H$24," ")</f>
        <v xml:space="preserve"> </v>
      </c>
      <c r="F16" s="346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IF(一括契約【税込用】必要積算経費一覧表_当該年度!$F$24&lt;&gt;0, 一括契約【税込用】必要積算経費一覧表_当該年度!$F$24," ")</f>
        <v xml:space="preserve"> </v>
      </c>
      <c r="F17" s="496"/>
      <c r="G17" s="496"/>
      <c r="H17" s="496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137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134</v>
      </c>
      <c r="J19" s="109" t="s">
        <v>147</v>
      </c>
      <c r="K19" s="480"/>
      <c r="L19" s="38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一括契約【税込用】必要積算経費一覧表_当該年度!$C$49</f>
        <v>Ⅱ　人件費・謝金</v>
      </c>
      <c r="D20" s="502"/>
      <c r="E20" s="497" t="s">
        <v>265</v>
      </c>
      <c r="F20" s="497"/>
      <c r="G20" s="498"/>
      <c r="H20" s="92">
        <f>H21+H42</f>
        <v>0</v>
      </c>
      <c r="I20" s="92">
        <f>I21+I42</f>
        <v>0</v>
      </c>
      <c r="J20" s="191">
        <f>J21+J42</f>
        <v>0</v>
      </c>
      <c r="K20" s="65">
        <f>H20+I20</f>
        <v>0</v>
      </c>
      <c r="L20" s="38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一括契約【税込用】必要積算経費一覧表_当該年度!$D$50</f>
        <v>１　人件費</v>
      </c>
      <c r="E21" s="493"/>
      <c r="F21" s="493"/>
      <c r="G21" s="493"/>
      <c r="H21" s="94">
        <f>SUM(H22:H41)</f>
        <v>0</v>
      </c>
      <c r="I21" s="190">
        <f>SUM(I22:I41)</f>
        <v>0</v>
      </c>
      <c r="J21" s="100">
        <f>IFERROR(ROUNDDOWN(I21*一括契約【税込用】必要積算経費一覧表_当該年度!$G$70,0),0)</f>
        <v>0</v>
      </c>
      <c r="K21" s="89">
        <f>H21+I21</f>
        <v>0</v>
      </c>
      <c r="L21" s="38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28"/>
      <c r="I22" s="156"/>
      <c r="J22" s="38"/>
      <c r="K22" s="38"/>
      <c r="L22" s="38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77"/>
      <c r="F23" s="349"/>
      <c r="G23" s="268"/>
      <c r="H23" s="129"/>
      <c r="I23" s="156"/>
      <c r="J23" s="38"/>
      <c r="K23" s="38"/>
      <c r="L23" s="38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77"/>
      <c r="F24" s="349"/>
      <c r="G24" s="268"/>
      <c r="H24" s="129"/>
      <c r="I24" s="156"/>
      <c r="J24" s="38"/>
      <c r="K24" s="38"/>
      <c r="L24" s="38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77"/>
      <c r="F25" s="349"/>
      <c r="G25" s="268"/>
      <c r="H25" s="129"/>
      <c r="I25" s="156"/>
      <c r="J25" s="38"/>
      <c r="K25" s="38"/>
      <c r="L25" s="38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77"/>
      <c r="F26" s="349"/>
      <c r="G26" s="268"/>
      <c r="H26" s="129"/>
      <c r="I26" s="156"/>
      <c r="J26" s="38"/>
      <c r="K26" s="38"/>
      <c r="L26" s="38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77"/>
      <c r="F27" s="349"/>
      <c r="G27" s="268"/>
      <c r="H27" s="129"/>
      <c r="I27" s="156"/>
      <c r="J27" s="38"/>
      <c r="K27" s="38"/>
      <c r="L27" s="38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77"/>
      <c r="F28" s="349"/>
      <c r="G28" s="268"/>
      <c r="H28" s="129"/>
      <c r="I28" s="156"/>
      <c r="J28" s="38"/>
      <c r="K28" s="38"/>
      <c r="L28" s="38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77"/>
      <c r="F29" s="349"/>
      <c r="G29" s="268"/>
      <c r="H29" s="129"/>
      <c r="I29" s="156"/>
      <c r="J29" s="38"/>
      <c r="K29" s="38"/>
      <c r="L29" s="38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77"/>
      <c r="F30" s="349"/>
      <c r="G30" s="268"/>
      <c r="H30" s="129"/>
      <c r="I30" s="156"/>
      <c r="J30" s="38"/>
      <c r="K30" s="38"/>
      <c r="L30" s="38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77"/>
      <c r="F31" s="349"/>
      <c r="G31" s="268"/>
      <c r="H31" s="129"/>
      <c r="I31" s="156"/>
      <c r="J31" s="38"/>
      <c r="K31" s="38"/>
      <c r="L31" s="38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77"/>
      <c r="F32" s="349"/>
      <c r="G32" s="268"/>
      <c r="H32" s="129"/>
      <c r="I32" s="156"/>
      <c r="J32" s="38"/>
      <c r="K32" s="38"/>
      <c r="L32" s="38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77"/>
      <c r="F33" s="349"/>
      <c r="G33" s="268"/>
      <c r="H33" s="129"/>
      <c r="I33" s="156"/>
      <c r="J33" s="38"/>
      <c r="K33" s="38"/>
      <c r="L33" s="38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77"/>
      <c r="F34" s="349"/>
      <c r="G34" s="268"/>
      <c r="H34" s="129"/>
      <c r="I34" s="156"/>
      <c r="J34" s="38"/>
      <c r="K34" s="38"/>
      <c r="L34" s="38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77"/>
      <c r="F35" s="349"/>
      <c r="G35" s="268"/>
      <c r="H35" s="129"/>
      <c r="I35" s="156"/>
      <c r="J35" s="38"/>
      <c r="K35" s="38"/>
      <c r="L35" s="38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77"/>
      <c r="F36" s="349"/>
      <c r="G36" s="268"/>
      <c r="H36" s="129"/>
      <c r="I36" s="156"/>
      <c r="J36" s="38"/>
      <c r="K36" s="38"/>
      <c r="L36" s="38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66"/>
      <c r="F37" s="352"/>
      <c r="G37" s="153"/>
      <c r="H37" s="129"/>
      <c r="I37" s="156"/>
      <c r="J37" s="38"/>
      <c r="K37" s="38"/>
      <c r="L37" s="38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77"/>
      <c r="F38" s="349"/>
      <c r="G38" s="268"/>
      <c r="H38" s="129"/>
      <c r="I38" s="156"/>
      <c r="J38" s="38"/>
      <c r="K38" s="38"/>
      <c r="L38" s="38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77"/>
      <c r="F39" s="349"/>
      <c r="G39" s="268"/>
      <c r="H39" s="129"/>
      <c r="I39" s="156"/>
      <c r="J39" s="38"/>
      <c r="K39" s="38"/>
      <c r="L39" s="38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77"/>
      <c r="F40" s="353"/>
      <c r="G40" s="289"/>
      <c r="H40" s="129"/>
      <c r="I40" s="156"/>
      <c r="J40" s="38"/>
      <c r="K40" s="38"/>
      <c r="L40" s="38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4"/>
      <c r="D41" s="157" t="s">
        <v>38</v>
      </c>
      <c r="E41" s="282"/>
      <c r="F41" s="354"/>
      <c r="G41" s="283"/>
      <c r="H41" s="130"/>
      <c r="I41" s="159"/>
      <c r="J41" s="38"/>
      <c r="K41" s="38"/>
      <c r="L41" s="38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一括契約【税込用】必要積算経費一覧表_当該年度!$D$51</f>
        <v>２　謝金</v>
      </c>
      <c r="E42" s="499"/>
      <c r="F42" s="499"/>
      <c r="G42" s="500"/>
      <c r="H42" s="94">
        <f>SUM(H43:H52)</f>
        <v>0</v>
      </c>
      <c r="I42" s="94">
        <f>SUM(I43:I52)</f>
        <v>0</v>
      </c>
      <c r="J42" s="88">
        <f>IFERROR(ROUNDDOWN(I42*一括契約【税込用】必要積算経費一覧表_当該年度!$G$70,0),0)</f>
        <v>0</v>
      </c>
      <c r="K42" s="88">
        <f>H42+I42</f>
        <v>0</v>
      </c>
      <c r="L42" s="38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69" t="s">
        <v>3</v>
      </c>
      <c r="E43" s="276"/>
      <c r="F43" s="355"/>
      <c r="G43" s="284"/>
      <c r="H43" s="161"/>
      <c r="I43" s="156"/>
      <c r="J43" s="38"/>
      <c r="K43" s="38"/>
      <c r="L43" s="38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9"/>
      <c r="H44" s="154"/>
      <c r="I44" s="156"/>
      <c r="J44" s="38"/>
      <c r="K44" s="38"/>
      <c r="L44" s="38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77"/>
      <c r="F45" s="353"/>
      <c r="G45" s="269"/>
      <c r="H45" s="154"/>
      <c r="I45" s="156"/>
      <c r="J45" s="38"/>
      <c r="K45" s="38"/>
      <c r="L45" s="38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77"/>
      <c r="F46" s="353"/>
      <c r="G46" s="285"/>
      <c r="H46" s="154"/>
      <c r="I46" s="156"/>
      <c r="J46" s="38"/>
      <c r="K46" s="38"/>
      <c r="L46" s="38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7</v>
      </c>
      <c r="E47" s="277"/>
      <c r="F47" s="353"/>
      <c r="G47" s="285"/>
      <c r="H47" s="154"/>
      <c r="I47" s="156"/>
      <c r="J47" s="38"/>
      <c r="K47" s="38"/>
      <c r="L47" s="38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8</v>
      </c>
      <c r="E48" s="277"/>
      <c r="F48" s="353"/>
      <c r="G48" s="285"/>
      <c r="H48" s="154"/>
      <c r="I48" s="156"/>
      <c r="J48" s="38"/>
      <c r="K48" s="38"/>
      <c r="L48" s="38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9</v>
      </c>
      <c r="E49" s="277"/>
      <c r="F49" s="353"/>
      <c r="G49" s="285"/>
      <c r="H49" s="154"/>
      <c r="I49" s="156"/>
      <c r="J49" s="38"/>
      <c r="K49" s="38"/>
      <c r="L49" s="38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10</v>
      </c>
      <c r="E50" s="277"/>
      <c r="F50" s="353"/>
      <c r="G50" s="285"/>
      <c r="H50" s="154"/>
      <c r="I50" s="156"/>
      <c r="J50" s="38"/>
      <c r="K50" s="38"/>
      <c r="L50" s="38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11</v>
      </c>
      <c r="E51" s="277"/>
      <c r="F51" s="353"/>
      <c r="G51" s="285"/>
      <c r="H51" s="154"/>
      <c r="I51" s="156"/>
      <c r="J51" s="38"/>
      <c r="K51" s="38"/>
      <c r="L51" s="38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thickBot="1" x14ac:dyDescent="0.2">
      <c r="C52" s="47"/>
      <c r="D52" s="162" t="s">
        <v>12</v>
      </c>
      <c r="E52" s="286"/>
      <c r="F52" s="356"/>
      <c r="G52" s="287"/>
      <c r="H52" s="163"/>
      <c r="I52" s="164"/>
      <c r="J52" s="38"/>
      <c r="K52" s="38"/>
      <c r="L52" s="38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E53" s="290"/>
      <c r="F53" s="369"/>
      <c r="G53" s="290"/>
    </row>
    <row r="54" spans="3:22" ht="20.100000000000001" customHeight="1" x14ac:dyDescent="0.15">
      <c r="E54" s="290"/>
      <c r="F54" s="369"/>
      <c r="G54" s="290"/>
    </row>
    <row r="55" spans="3:22" ht="20.100000000000001" customHeight="1" x14ac:dyDescent="0.15">
      <c r="E55" s="290"/>
      <c r="F55" s="369"/>
      <c r="G55" s="290"/>
    </row>
    <row r="56" spans="3:22" ht="20.100000000000001" customHeight="1" x14ac:dyDescent="0.15">
      <c r="E56" s="290"/>
      <c r="F56" s="369"/>
      <c r="G56" s="290"/>
    </row>
    <row r="57" spans="3:22" ht="20.100000000000001" customHeight="1" x14ac:dyDescent="0.15">
      <c r="E57" s="290"/>
      <c r="F57" s="369"/>
      <c r="G57" s="290"/>
    </row>
  </sheetData>
  <sheetProtection algorithmName="SHA-512" hashValue="JDZG3uiJ2A/3yQ2lJUdHBvIFZ0Z8g4Cm/9gqg5IGSO/2ov61MSKc+vPFZ84vUr3INVCYCbuTri7sZWvIgUiMwA==" saltValue="Ukvd+WThTti7qMY46gBJZA==" spinCount="100000" sheet="1" formatCells="0" formatRows="0" insertRows="0"/>
  <protectedRanges>
    <protectedRange sqref="M19:V52" name="範囲2"/>
    <protectedRange sqref="D22:G41 I22:I41 D43:I52" name="範囲1"/>
  </protectedRanges>
  <mergeCells count="17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D21:G21"/>
    <mergeCell ref="D42:G42"/>
    <mergeCell ref="C17:D17"/>
    <mergeCell ref="E17:H17"/>
    <mergeCell ref="C18:G18"/>
    <mergeCell ref="H18:H19"/>
    <mergeCell ref="C20:D20"/>
    <mergeCell ref="E20:G20"/>
  </mergeCells>
  <phoneticPr fontId="2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K25" sqref="K25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style="368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様式1-1-2（税込）（30-2)</v>
      </c>
    </row>
    <row r="2" spans="1:22" ht="13.5" x14ac:dyDescent="0.15">
      <c r="C2" s="260" t="str">
        <f>'代表者_明細(Ⅰ物品費）'!C2</f>
        <v>［記入要領］</v>
      </c>
    </row>
    <row r="3" spans="1:22" ht="13.5" x14ac:dyDescent="0.15">
      <c r="C3" s="264" t="str">
        <f>'代表者_明細(Ⅰ物品費）'!C3</f>
        <v>１．水色地/黄色地のセル</v>
      </c>
    </row>
    <row r="4" spans="1:22" ht="13.5" x14ac:dyDescent="0.15">
      <c r="C4" s="260" t="str">
        <f>'代表者_明細(Ⅰ物品費）'!C4</f>
        <v>　　・水色地のセルのみ必要事項を記入してください。</v>
      </c>
      <c r="D4" s="38"/>
      <c r="E4" s="38"/>
      <c r="F4" s="345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61" t="str">
        <f>'代表者_明細(Ⅰ物品費）'!C5</f>
        <v>　　・文字入力が不要なセルは空欄にしておいてください。</v>
      </c>
      <c r="D5" s="38"/>
      <c r="E5" s="38"/>
      <c r="F5" s="345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60" t="str">
        <f>'代表者_明細(Ⅰ物品費）'!C6</f>
        <v>　　・変更時は、前回までの変更箇所を黒字、今回の変更箇所を赤字にしてください。</v>
      </c>
      <c r="D6" s="38"/>
      <c r="E6" s="38"/>
      <c r="F6" s="345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381" t="str">
        <f>'代表者_明細(Ⅰ物品費）'!C7</f>
        <v>２．行の追加・削除と行の高さ調整</v>
      </c>
      <c r="D7" s="38"/>
      <c r="E7" s="38"/>
      <c r="F7" s="345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  <c r="D8" s="38"/>
      <c r="E8" s="38"/>
      <c r="F8" s="345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60"/>
      <c r="D9" s="38"/>
      <c r="E9" s="38"/>
      <c r="F9" s="345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45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45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81" t="s">
        <v>76</v>
      </c>
      <c r="D12" s="482"/>
      <c r="E12" s="482"/>
      <c r="F12" s="482"/>
      <c r="G12" s="482"/>
      <c r="H12" s="482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IF(一括契約【税込用】必要積算経費一覧表_当該年度!$H$24&lt;&gt;0, 一括契約【税込用】必要積算経費一覧表_当該年度!$H$24," ")</f>
        <v xml:space="preserve"> </v>
      </c>
      <c r="F16" s="346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IF(一括契約【税込用】必要積算経費一覧表_当該年度!$F$24&lt;&gt;0, 一括契約【税込用】必要積算経費一覧表_当該年度!$F$24," ")</f>
        <v xml:space="preserve"> </v>
      </c>
      <c r="F17" s="496"/>
      <c r="G17" s="496"/>
      <c r="H17" s="496"/>
      <c r="I17" s="61"/>
      <c r="J17" s="61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137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134</v>
      </c>
      <c r="J19" s="109" t="s">
        <v>147</v>
      </c>
      <c r="K19" s="480"/>
      <c r="L19" s="38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329" t="str">
        <f>一括契約【税込用】必要積算経費一覧表_当該年度!$C$52</f>
        <v>Ⅲ　旅費</v>
      </c>
      <c r="D20" s="497" t="s">
        <v>265</v>
      </c>
      <c r="E20" s="497"/>
      <c r="F20" s="497"/>
      <c r="G20" s="498"/>
      <c r="H20" s="92">
        <f>H21</f>
        <v>0</v>
      </c>
      <c r="I20" s="92">
        <f>I21</f>
        <v>0</v>
      </c>
      <c r="J20" s="189">
        <f>J21</f>
        <v>0</v>
      </c>
      <c r="K20" s="65">
        <f>H20+I20</f>
        <v>0</v>
      </c>
      <c r="L20" s="38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一括契約【税込用】必要積算経費一覧表_当該年度!$D$53</f>
        <v>１　旅費</v>
      </c>
      <c r="E21" s="493"/>
      <c r="F21" s="493"/>
      <c r="G21" s="493"/>
      <c r="H21" s="94">
        <f>SUM(H22:H51)</f>
        <v>0</v>
      </c>
      <c r="I21" s="98">
        <f>SUM(I22:I51)</f>
        <v>0</v>
      </c>
      <c r="J21" s="100">
        <f>IFERROR(ROUNDDOWN(I21*一括契約【税込用】必要積算経費一覧表_当該年度!$G$70,0),0)</f>
        <v>0</v>
      </c>
      <c r="K21" s="89">
        <f>H21+I21</f>
        <v>0</v>
      </c>
      <c r="L21" s="38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61"/>
      <c r="I22" s="156"/>
      <c r="J22" s="38"/>
      <c r="K22" s="38"/>
      <c r="L22" s="38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54"/>
      <c r="I23" s="156"/>
      <c r="J23" s="38"/>
      <c r="K23" s="38"/>
      <c r="L23" s="38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54"/>
      <c r="I24" s="156"/>
      <c r="J24" s="38"/>
      <c r="K24" s="38"/>
      <c r="L24" s="38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54"/>
      <c r="I25" s="156"/>
      <c r="J25" s="38"/>
      <c r="K25" s="38"/>
      <c r="L25" s="38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54"/>
      <c r="I26" s="156"/>
      <c r="J26" s="38"/>
      <c r="K26" s="38"/>
      <c r="L26" s="38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54"/>
      <c r="I27" s="156"/>
      <c r="J27" s="38"/>
      <c r="K27" s="38"/>
      <c r="L27" s="38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54"/>
      <c r="I28" s="156"/>
      <c r="J28" s="38"/>
      <c r="K28" s="38"/>
      <c r="L28" s="38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54"/>
      <c r="I29" s="156"/>
      <c r="J29" s="38"/>
      <c r="K29" s="38"/>
      <c r="L29" s="38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54"/>
      <c r="I30" s="156"/>
      <c r="J30" s="38"/>
      <c r="K30" s="38"/>
      <c r="L30" s="38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54"/>
      <c r="I31" s="156"/>
      <c r="J31" s="38"/>
      <c r="K31" s="38"/>
      <c r="L31" s="38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54"/>
      <c r="I32" s="156"/>
      <c r="J32" s="38"/>
      <c r="K32" s="38"/>
      <c r="L32" s="38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54"/>
      <c r="I33" s="156"/>
      <c r="J33" s="38"/>
      <c r="K33" s="38"/>
      <c r="L33" s="38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54"/>
      <c r="I34" s="156"/>
      <c r="J34" s="38"/>
      <c r="K34" s="38"/>
      <c r="L34" s="38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54"/>
      <c r="I35" s="156"/>
      <c r="J35" s="38"/>
      <c r="K35" s="38"/>
      <c r="L35" s="38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54"/>
      <c r="I36" s="156"/>
      <c r="J36" s="38"/>
      <c r="K36" s="38"/>
      <c r="L36" s="38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54"/>
      <c r="I37" s="156"/>
      <c r="J37" s="38"/>
      <c r="K37" s="38"/>
      <c r="L37" s="38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54"/>
      <c r="I38" s="156"/>
      <c r="J38" s="38"/>
      <c r="K38" s="38"/>
      <c r="L38" s="38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54"/>
      <c r="I39" s="156"/>
      <c r="J39" s="38"/>
      <c r="K39" s="38"/>
      <c r="L39" s="38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54"/>
      <c r="I40" s="156"/>
      <c r="J40" s="38"/>
      <c r="K40" s="38"/>
      <c r="L40" s="38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75" t="s">
        <v>38</v>
      </c>
      <c r="E41" s="278"/>
      <c r="F41" s="357"/>
      <c r="G41" s="279"/>
      <c r="H41" s="158"/>
      <c r="I41" s="156"/>
      <c r="J41" s="38"/>
      <c r="K41" s="38"/>
      <c r="L41" s="38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75" t="s">
        <v>78</v>
      </c>
      <c r="E42" s="278"/>
      <c r="F42" s="357"/>
      <c r="G42" s="288"/>
      <c r="H42" s="158"/>
      <c r="I42" s="156"/>
      <c r="J42" s="38"/>
      <c r="K42" s="38"/>
      <c r="L42" s="38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75" t="s">
        <v>79</v>
      </c>
      <c r="E43" s="278"/>
      <c r="F43" s="357"/>
      <c r="G43" s="288"/>
      <c r="H43" s="158"/>
      <c r="I43" s="156"/>
      <c r="J43" s="38"/>
      <c r="K43" s="38"/>
      <c r="L43" s="38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75" t="s">
        <v>80</v>
      </c>
      <c r="E44" s="278"/>
      <c r="F44" s="357"/>
      <c r="G44" s="288"/>
      <c r="H44" s="158"/>
      <c r="I44" s="156"/>
      <c r="J44" s="38"/>
      <c r="K44" s="38"/>
      <c r="L44" s="38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75" t="s">
        <v>81</v>
      </c>
      <c r="E45" s="278"/>
      <c r="F45" s="357"/>
      <c r="G45" s="288"/>
      <c r="H45" s="158"/>
      <c r="I45" s="156"/>
      <c r="J45" s="38"/>
      <c r="K45" s="38"/>
      <c r="L45" s="38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75" t="s">
        <v>82</v>
      </c>
      <c r="E46" s="278"/>
      <c r="F46" s="357"/>
      <c r="G46" s="288"/>
      <c r="H46" s="158"/>
      <c r="I46" s="156"/>
      <c r="J46" s="38"/>
      <c r="K46" s="38"/>
      <c r="L46" s="38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75" t="s">
        <v>83</v>
      </c>
      <c r="E47" s="278"/>
      <c r="F47" s="357"/>
      <c r="G47" s="288"/>
      <c r="H47" s="158"/>
      <c r="I47" s="156"/>
      <c r="J47" s="38"/>
      <c r="K47" s="38"/>
      <c r="L47" s="38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75" t="s">
        <v>84</v>
      </c>
      <c r="E48" s="278"/>
      <c r="F48" s="357"/>
      <c r="G48" s="288"/>
      <c r="H48" s="158"/>
      <c r="I48" s="156"/>
      <c r="J48" s="38"/>
      <c r="K48" s="38"/>
      <c r="L48" s="38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75" t="s">
        <v>85</v>
      </c>
      <c r="E49" s="278"/>
      <c r="F49" s="357"/>
      <c r="G49" s="288"/>
      <c r="H49" s="158"/>
      <c r="I49" s="156"/>
      <c r="J49" s="38"/>
      <c r="K49" s="38"/>
      <c r="L49" s="38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75" t="s">
        <v>86</v>
      </c>
      <c r="E50" s="278"/>
      <c r="F50" s="357"/>
      <c r="G50" s="288"/>
      <c r="H50" s="158"/>
      <c r="I50" s="156"/>
      <c r="J50" s="38"/>
      <c r="K50" s="38"/>
      <c r="L50" s="38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thickBot="1" x14ac:dyDescent="0.2">
      <c r="C51" s="45"/>
      <c r="D51" s="162" t="s">
        <v>87</v>
      </c>
      <c r="E51" s="286"/>
      <c r="F51" s="356"/>
      <c r="G51" s="287"/>
      <c r="H51" s="163"/>
      <c r="I51" s="164"/>
      <c r="J51" s="38"/>
      <c r="K51" s="38"/>
      <c r="L51" s="38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E52" s="290"/>
      <c r="F52" s="369"/>
      <c r="G52" s="290"/>
    </row>
    <row r="53" spans="3:22" ht="20.100000000000001" customHeight="1" x14ac:dyDescent="0.15">
      <c r="E53" s="290"/>
      <c r="F53" s="369"/>
      <c r="G53" s="290"/>
    </row>
    <row r="54" spans="3:22" ht="20.100000000000001" customHeight="1" x14ac:dyDescent="0.15">
      <c r="E54" s="290"/>
      <c r="F54" s="369"/>
      <c r="G54" s="290"/>
    </row>
    <row r="55" spans="3:22" ht="20.100000000000001" customHeight="1" x14ac:dyDescent="0.15">
      <c r="E55" s="290"/>
      <c r="F55" s="369"/>
      <c r="G55" s="290"/>
    </row>
    <row r="56" spans="3:22" ht="20.100000000000001" customHeight="1" x14ac:dyDescent="0.15">
      <c r="E56" s="290"/>
      <c r="F56" s="369"/>
      <c r="G56" s="290"/>
    </row>
    <row r="57" spans="3:22" ht="20.100000000000001" customHeight="1" x14ac:dyDescent="0.15">
      <c r="E57" s="290"/>
      <c r="F57" s="369"/>
      <c r="G57" s="290"/>
    </row>
  </sheetData>
  <sheetProtection algorithmName="SHA-512" hashValue="rZogWuW7+kDkKATfEq1D0FDcVoJLxIBcxGafY0WtcrF06hbEWEKjRb+30UNhh3hcfKiy1z+00vvrWh8p+ivWGQ==" saltValue="cgbtQ83rIVAqvmwOi5CH/Q==" spinCount="100000" sheet="1" formatCells="0" formatRows="0" insertRows="0"/>
  <protectedRanges>
    <protectedRange sqref="M19:V51" name="範囲2"/>
    <protectedRange sqref="D22:I51" name="範囲1"/>
  </protectedRanges>
  <mergeCells count="15">
    <mergeCell ref="I18:J18"/>
    <mergeCell ref="K18:K19"/>
    <mergeCell ref="C12:H12"/>
    <mergeCell ref="C13:D13"/>
    <mergeCell ref="E13:H13"/>
    <mergeCell ref="C14:D14"/>
    <mergeCell ref="E14:H14"/>
    <mergeCell ref="C15:D15"/>
    <mergeCell ref="E15:H15"/>
    <mergeCell ref="D21:G21"/>
    <mergeCell ref="C17:D17"/>
    <mergeCell ref="E17:H17"/>
    <mergeCell ref="C18:G18"/>
    <mergeCell ref="H18:H19"/>
    <mergeCell ref="D20:G20"/>
  </mergeCells>
  <phoneticPr fontId="2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7"/>
  <sheetViews>
    <sheetView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customWidth="1"/>
    <col min="4" max="4" width="7" customWidth="1"/>
    <col min="5" max="5" width="50.625" customWidth="1"/>
    <col min="6" max="6" width="8.625" style="368" customWidth="1"/>
    <col min="7" max="7" width="28" customWidth="1"/>
    <col min="8" max="10" width="10.625" customWidth="1"/>
    <col min="11" max="11" width="15.5" customWidth="1"/>
  </cols>
  <sheetData>
    <row r="1" spans="1:22" ht="20.100000000000001" customHeight="1" x14ac:dyDescent="0.15">
      <c r="A1" t="str">
        <f>一括契約【税込用】必要積算経費一覧表_当該年度!A1</f>
        <v>様式1-1-2（税込）（30-2)</v>
      </c>
    </row>
    <row r="2" spans="1:22" ht="13.5" x14ac:dyDescent="0.15">
      <c r="C2" s="260" t="str">
        <f>'代表者_明細(Ⅰ物品費）'!C2</f>
        <v>［記入要領］</v>
      </c>
    </row>
    <row r="3" spans="1:22" ht="13.5" x14ac:dyDescent="0.15">
      <c r="C3" s="264" t="str">
        <f>'代表者_明細(Ⅰ物品費）'!C3</f>
        <v>１．水色地/黄色地のセル</v>
      </c>
    </row>
    <row r="4" spans="1:22" ht="13.5" x14ac:dyDescent="0.15">
      <c r="C4" s="260" t="str">
        <f>'代表者_明細(Ⅰ物品費）'!C4</f>
        <v>　　・水色地のセルのみ必要事項を記入してください。</v>
      </c>
      <c r="D4" s="38"/>
      <c r="E4" s="38"/>
      <c r="F4" s="345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13.5" x14ac:dyDescent="0.15">
      <c r="C5" s="261" t="str">
        <f>'代表者_明細(Ⅰ物品費）'!C5</f>
        <v>　　・文字入力が不要なセルは空欄にしておいてください。</v>
      </c>
      <c r="D5" s="38"/>
      <c r="E5" s="38"/>
      <c r="F5" s="345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 ht="13.5" x14ac:dyDescent="0.15">
      <c r="C6" s="260" t="str">
        <f>'代表者_明細(Ⅰ物品費）'!C6</f>
        <v>　　・変更時は、前回までの変更箇所を黒字、今回の変更箇所を赤字にしてください。</v>
      </c>
      <c r="D6" s="38"/>
      <c r="E6" s="38"/>
      <c r="F6" s="345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ht="13.5" x14ac:dyDescent="0.15">
      <c r="C7" s="381" t="str">
        <f>'代表者_明細(Ⅰ物品費）'!C7</f>
        <v>２．行の追加・削除と行の高さ調整</v>
      </c>
      <c r="D7" s="38"/>
      <c r="E7" s="38"/>
      <c r="F7" s="345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  <c r="D8" s="38"/>
      <c r="E8" s="38"/>
      <c r="F8" s="345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ht="13.5" x14ac:dyDescent="0.15">
      <c r="C9" s="260"/>
      <c r="D9" s="38"/>
      <c r="E9" s="38"/>
      <c r="F9" s="345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 ht="20.100000000000001" customHeight="1" x14ac:dyDescent="0.15">
      <c r="C10" s="38"/>
      <c r="D10" s="38"/>
      <c r="E10" s="38"/>
      <c r="F10" s="345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ht="20.100000000000001" customHeight="1" x14ac:dyDescent="0.15">
      <c r="C11" s="38"/>
      <c r="D11" s="38"/>
      <c r="E11" s="38"/>
      <c r="F11" s="345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ht="20.100000000000001" customHeight="1" x14ac:dyDescent="0.15">
      <c r="C12" s="481" t="s">
        <v>77</v>
      </c>
      <c r="D12" s="482"/>
      <c r="E12" s="482"/>
      <c r="F12" s="482"/>
      <c r="G12" s="482"/>
      <c r="H12" s="482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60"/>
      <c r="J13" s="6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60"/>
      <c r="J14" s="60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60"/>
      <c r="J15" s="6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IF(一括契約【税込用】必要積算経費一覧表_当該年度!$H$24&lt;&gt;0, 一括契約【税込用】必要積算経費一覧表_当該年度!$H$24," ")</f>
        <v xml:space="preserve"> </v>
      </c>
      <c r="F16" s="346"/>
      <c r="G16" s="62"/>
      <c r="H16" s="62"/>
      <c r="I16" s="60"/>
      <c r="J16" s="6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IF(一括契約【税込用】必要積算経費一覧表_当該年度!$F$24&lt;&gt;0, 一括契約【税込用】必要積算経費一覧表_当該年度!$F$24," ")</f>
        <v xml:space="preserve"> </v>
      </c>
      <c r="F17" s="496"/>
      <c r="G17" s="496"/>
      <c r="H17" s="496"/>
      <c r="I17" s="61"/>
      <c r="J17" s="132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137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134</v>
      </c>
      <c r="J19" s="109" t="s">
        <v>147</v>
      </c>
      <c r="K19" s="480"/>
      <c r="L19" s="38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329" t="str">
        <f>一括契約【税込用】必要積算経費一覧表_当該年度!$C$54</f>
        <v>Ⅳ　その他</v>
      </c>
      <c r="D20" s="497" t="s">
        <v>262</v>
      </c>
      <c r="E20" s="497"/>
      <c r="F20" s="497"/>
      <c r="G20" s="498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L20" s="38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一括契約【税込用】必要積算経費一覧表_当該年度!$D$55</f>
        <v>１　外注費</v>
      </c>
      <c r="E21" s="493"/>
      <c r="F21" s="493"/>
      <c r="G21" s="494"/>
      <c r="H21" s="94">
        <f>SUM(H22:H41)</f>
        <v>0</v>
      </c>
      <c r="I21" s="98">
        <f>SUM(I22:I41)</f>
        <v>0</v>
      </c>
      <c r="J21" s="100">
        <f>IFERROR(ROUNDDOWN(I21*一括契約【税込用】必要積算経費一覧表_当該年度!$G$70,0),0)</f>
        <v>0</v>
      </c>
      <c r="K21" s="89">
        <f>H21+I21</f>
        <v>0</v>
      </c>
      <c r="L21" s="38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61"/>
      <c r="I22" s="177"/>
      <c r="J22" s="38"/>
      <c r="K22" s="38"/>
      <c r="L22" s="38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54"/>
      <c r="I23" s="177"/>
      <c r="J23" s="38"/>
      <c r="K23" s="38"/>
      <c r="L23" s="38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54"/>
      <c r="I24" s="177"/>
      <c r="J24" s="38"/>
      <c r="K24" s="38"/>
      <c r="L24" s="38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54"/>
      <c r="I25" s="177"/>
      <c r="J25" s="38"/>
      <c r="K25" s="38"/>
      <c r="L25" s="38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54"/>
      <c r="I26" s="177"/>
      <c r="J26" s="38"/>
      <c r="K26" s="38"/>
      <c r="L26" s="38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54"/>
      <c r="I27" s="177"/>
      <c r="J27" s="38"/>
      <c r="K27" s="38"/>
      <c r="L27" s="38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54"/>
      <c r="I28" s="177"/>
      <c r="J28" s="38"/>
      <c r="K28" s="38"/>
      <c r="L28" s="38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54"/>
      <c r="I29" s="177"/>
      <c r="J29" s="38"/>
      <c r="K29" s="38"/>
      <c r="L29" s="38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54"/>
      <c r="I30" s="177"/>
      <c r="J30" s="38"/>
      <c r="K30" s="38"/>
      <c r="L30" s="38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54"/>
      <c r="I31" s="177"/>
      <c r="J31" s="38"/>
      <c r="K31" s="38"/>
      <c r="L31" s="38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54"/>
      <c r="I32" s="177"/>
      <c r="J32" s="38"/>
      <c r="K32" s="38"/>
      <c r="L32" s="38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54"/>
      <c r="I33" s="177"/>
      <c r="J33" s="38"/>
      <c r="K33" s="38"/>
      <c r="L33" s="38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54"/>
      <c r="I34" s="177"/>
      <c r="J34" s="38"/>
      <c r="K34" s="38"/>
      <c r="L34" s="38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54"/>
      <c r="I35" s="177"/>
      <c r="J35" s="38"/>
      <c r="K35" s="38"/>
      <c r="L35" s="38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54"/>
      <c r="I36" s="177"/>
      <c r="J36" s="38"/>
      <c r="K36" s="38"/>
      <c r="L36" s="38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54"/>
      <c r="I37" s="177"/>
      <c r="J37" s="38"/>
      <c r="K37" s="38"/>
      <c r="L37" s="38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54"/>
      <c r="I38" s="177"/>
      <c r="J38" s="38"/>
      <c r="K38" s="38"/>
      <c r="L38" s="38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54"/>
      <c r="I39" s="177"/>
      <c r="J39" s="38"/>
      <c r="K39" s="38"/>
      <c r="L39" s="38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54"/>
      <c r="I40" s="177"/>
      <c r="J40" s="38"/>
      <c r="K40" s="38"/>
      <c r="L40" s="38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3"/>
      <c r="D41" s="175" t="s">
        <v>38</v>
      </c>
      <c r="E41" s="278"/>
      <c r="F41" s="357"/>
      <c r="G41" s="279"/>
      <c r="H41" s="158"/>
      <c r="I41" s="178"/>
      <c r="J41" s="38"/>
      <c r="K41" s="38"/>
      <c r="L41" s="38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一括契約【税込用】必要積算経費一覧表_当該年度!$D$56</f>
        <v>２　印刷製本費</v>
      </c>
      <c r="E42" s="499"/>
      <c r="F42" s="499"/>
      <c r="G42" s="499"/>
      <c r="H42" s="94">
        <f>SUM(H43:H47)</f>
        <v>0</v>
      </c>
      <c r="I42" s="94">
        <f>SUM(I43:I47)</f>
        <v>0</v>
      </c>
      <c r="J42" s="88">
        <f>IFERROR(ROUNDDOWN(I42*一括契約【税込用】必要積算経費一覧表_当該年度!$G$70,0),0)</f>
        <v>0</v>
      </c>
      <c r="K42" s="88">
        <f>H42+I42</f>
        <v>0</v>
      </c>
      <c r="L42" s="38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49" t="s">
        <v>3</v>
      </c>
      <c r="E43" s="280"/>
      <c r="F43" s="359"/>
      <c r="G43" s="266"/>
      <c r="H43" s="161"/>
      <c r="I43" s="177"/>
      <c r="J43" s="38"/>
      <c r="K43" s="38"/>
      <c r="L43" s="38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8"/>
      <c r="H44" s="154"/>
      <c r="I44" s="177"/>
      <c r="J44" s="38"/>
      <c r="K44" s="38"/>
      <c r="L44" s="38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67"/>
      <c r="F45" s="353"/>
      <c r="G45" s="268"/>
      <c r="H45" s="154"/>
      <c r="I45" s="177"/>
      <c r="J45" s="38"/>
      <c r="K45" s="38"/>
      <c r="L45" s="38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67"/>
      <c r="F46" s="353"/>
      <c r="G46" s="268"/>
      <c r="H46" s="154"/>
      <c r="I46" s="177"/>
      <c r="J46" s="38"/>
      <c r="K46" s="38"/>
      <c r="L46" s="38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thickBot="1" x14ac:dyDescent="0.2">
      <c r="C47" s="43"/>
      <c r="D47" s="175" t="s">
        <v>7</v>
      </c>
      <c r="E47" s="278"/>
      <c r="F47" s="357"/>
      <c r="G47" s="279"/>
      <c r="H47" s="158"/>
      <c r="I47" s="178"/>
      <c r="J47" s="38"/>
      <c r="K47" s="38"/>
      <c r="L47" s="38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thickBot="1" x14ac:dyDescent="0.2">
      <c r="C48" s="43"/>
      <c r="D48" s="506" t="str">
        <f>一括契約【税込用】必要積算経費一覧表_当該年度!$D$57</f>
        <v>３　会議費</v>
      </c>
      <c r="E48" s="507"/>
      <c r="F48" s="507"/>
      <c r="G48" s="511"/>
      <c r="H48" s="94">
        <f>SUM(H49:H58)</f>
        <v>0</v>
      </c>
      <c r="I48" s="94">
        <f>SUM(I49:I58)</f>
        <v>0</v>
      </c>
      <c r="J48" s="88">
        <f>IFERROR(ROUNDDOWN(I48*一括契約【税込用】必要積算経費一覧表_当該年度!$G$70,0),0)</f>
        <v>0</v>
      </c>
      <c r="K48" s="88">
        <f>H48+I48</f>
        <v>0</v>
      </c>
      <c r="L48" s="38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49" t="s">
        <v>3</v>
      </c>
      <c r="E49" s="280"/>
      <c r="F49" s="359"/>
      <c r="G49" s="266"/>
      <c r="H49" s="161"/>
      <c r="I49" s="177"/>
      <c r="J49" s="38"/>
      <c r="K49" s="38"/>
      <c r="L49" s="38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4</v>
      </c>
      <c r="E50" s="267"/>
      <c r="F50" s="353"/>
      <c r="G50" s="268"/>
      <c r="H50" s="154"/>
      <c r="I50" s="177"/>
      <c r="J50" s="38"/>
      <c r="K50" s="38"/>
      <c r="L50" s="38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5</v>
      </c>
      <c r="E51" s="267"/>
      <c r="F51" s="353"/>
      <c r="G51" s="268"/>
      <c r="H51" s="154"/>
      <c r="I51" s="177"/>
      <c r="J51" s="38"/>
      <c r="K51" s="38"/>
      <c r="L51" s="38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6</v>
      </c>
      <c r="E52" s="267"/>
      <c r="F52" s="353"/>
      <c r="G52" s="268"/>
      <c r="H52" s="154"/>
      <c r="I52" s="177"/>
      <c r="J52" s="38"/>
      <c r="K52" s="38"/>
      <c r="L52" s="38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7</v>
      </c>
      <c r="E53" s="267"/>
      <c r="F53" s="353"/>
      <c r="G53" s="268"/>
      <c r="H53" s="154"/>
      <c r="I53" s="177"/>
      <c r="J53" s="38"/>
      <c r="K53" s="38"/>
      <c r="L53" s="38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8</v>
      </c>
      <c r="E54" s="267"/>
      <c r="F54" s="353"/>
      <c r="G54" s="268"/>
      <c r="H54" s="154"/>
      <c r="I54" s="177"/>
      <c r="J54" s="38"/>
      <c r="K54" s="38"/>
      <c r="L54" s="38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9</v>
      </c>
      <c r="E55" s="267"/>
      <c r="F55" s="353"/>
      <c r="G55" s="268"/>
      <c r="H55" s="154"/>
      <c r="I55" s="177"/>
      <c r="J55" s="38"/>
      <c r="K55" s="38"/>
      <c r="L55" s="38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10</v>
      </c>
      <c r="E56" s="267"/>
      <c r="F56" s="353"/>
      <c r="G56" s="268"/>
      <c r="H56" s="154"/>
      <c r="I56" s="177"/>
      <c r="J56" s="38"/>
      <c r="K56" s="38"/>
      <c r="L56" s="38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x14ac:dyDescent="0.15">
      <c r="C57" s="43"/>
      <c r="D57" s="151" t="s">
        <v>11</v>
      </c>
      <c r="E57" s="267"/>
      <c r="F57" s="353"/>
      <c r="G57" s="268"/>
      <c r="H57" s="154"/>
      <c r="I57" s="177"/>
      <c r="J57" s="38"/>
      <c r="K57" s="38"/>
      <c r="L57" s="38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3:22" ht="20.100000000000001" customHeight="1" thickBot="1" x14ac:dyDescent="0.2">
      <c r="C58" s="223"/>
      <c r="D58" s="157" t="s">
        <v>12</v>
      </c>
      <c r="E58" s="167"/>
      <c r="F58" s="360"/>
      <c r="G58" s="168"/>
      <c r="H58" s="180"/>
      <c r="I58" s="181"/>
      <c r="J58" s="38"/>
      <c r="K58" s="38"/>
      <c r="L58" s="38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3:22" ht="20.100000000000001" customHeight="1" thickBot="1" x14ac:dyDescent="0.2">
      <c r="C59" s="43"/>
      <c r="D59" s="492" t="str">
        <f>一括契約【税込用】必要積算経費一覧表_当該年度!$D$58</f>
        <v>４　通信運搬費</v>
      </c>
      <c r="E59" s="493"/>
      <c r="F59" s="493"/>
      <c r="G59" s="493"/>
      <c r="H59" s="94">
        <f>SUM(H60:H69)</f>
        <v>0</v>
      </c>
      <c r="I59" s="94">
        <f>SUM(I60:I69)</f>
        <v>0</v>
      </c>
      <c r="J59" s="88">
        <f>IFERROR(ROUNDDOWN(I59*一括契約【税込用】必要積算経費一覧表_当該年度!$G$70,0),0)</f>
        <v>0</v>
      </c>
      <c r="K59" s="88">
        <f>H59+I59</f>
        <v>0</v>
      </c>
      <c r="L59" s="38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3:22" ht="20.100000000000001" customHeight="1" x14ac:dyDescent="0.15">
      <c r="C60" s="43"/>
      <c r="D60" s="169" t="s">
        <v>3</v>
      </c>
      <c r="E60" s="165"/>
      <c r="F60" s="361"/>
      <c r="G60" s="170"/>
      <c r="H60" s="161"/>
      <c r="I60" s="177"/>
      <c r="J60" s="38"/>
      <c r="K60" s="38"/>
      <c r="L60" s="38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3:22" ht="20.100000000000001" customHeight="1" x14ac:dyDescent="0.15">
      <c r="C61" s="43"/>
      <c r="D61" s="151" t="s">
        <v>4</v>
      </c>
      <c r="E61" s="152"/>
      <c r="F61" s="362"/>
      <c r="G61" s="155"/>
      <c r="H61" s="154"/>
      <c r="I61" s="177"/>
      <c r="J61" s="38"/>
      <c r="K61" s="38"/>
      <c r="L61" s="38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3:22" ht="20.100000000000001" customHeight="1" x14ac:dyDescent="0.15">
      <c r="C62" s="43"/>
      <c r="D62" s="151" t="s">
        <v>5</v>
      </c>
      <c r="E62" s="166"/>
      <c r="F62" s="362"/>
      <c r="G62" s="155"/>
      <c r="H62" s="154"/>
      <c r="I62" s="177"/>
      <c r="J62" s="38"/>
      <c r="K62" s="38"/>
      <c r="L62" s="38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3:22" ht="20.100000000000001" customHeight="1" x14ac:dyDescent="0.15">
      <c r="C63" s="43"/>
      <c r="D63" s="151" t="s">
        <v>6</v>
      </c>
      <c r="E63" s="166"/>
      <c r="F63" s="362"/>
      <c r="G63" s="155"/>
      <c r="H63" s="154"/>
      <c r="I63" s="177"/>
      <c r="J63" s="38"/>
      <c r="K63" s="38"/>
      <c r="L63" s="38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3:22" ht="20.100000000000001" customHeight="1" x14ac:dyDescent="0.15">
      <c r="C64" s="43"/>
      <c r="D64" s="151" t="s">
        <v>7</v>
      </c>
      <c r="E64" s="166"/>
      <c r="F64" s="362"/>
      <c r="G64" s="155"/>
      <c r="H64" s="154"/>
      <c r="I64" s="177"/>
      <c r="J64" s="38"/>
      <c r="K64" s="38"/>
      <c r="L64" s="38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3:22" ht="20.100000000000001" customHeight="1" x14ac:dyDescent="0.15">
      <c r="C65" s="43"/>
      <c r="D65" s="151" t="s">
        <v>8</v>
      </c>
      <c r="E65" s="166"/>
      <c r="F65" s="362"/>
      <c r="G65" s="155"/>
      <c r="H65" s="154"/>
      <c r="I65" s="177"/>
      <c r="J65" s="38"/>
      <c r="K65" s="38"/>
      <c r="L65" s="38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3:22" ht="20.100000000000001" customHeight="1" x14ac:dyDescent="0.15">
      <c r="C66" s="43"/>
      <c r="D66" s="151" t="s">
        <v>9</v>
      </c>
      <c r="E66" s="166"/>
      <c r="F66" s="362"/>
      <c r="G66" s="155"/>
      <c r="H66" s="154"/>
      <c r="I66" s="177"/>
      <c r="J66" s="38"/>
      <c r="K66" s="38"/>
      <c r="L66" s="38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3:22" ht="20.100000000000001" customHeight="1" x14ac:dyDescent="0.15">
      <c r="C67" s="43"/>
      <c r="D67" s="151" t="s">
        <v>10</v>
      </c>
      <c r="E67" s="166"/>
      <c r="F67" s="362"/>
      <c r="G67" s="155"/>
      <c r="H67" s="154"/>
      <c r="I67" s="177"/>
      <c r="J67" s="38"/>
      <c r="K67" s="38"/>
      <c r="L67" s="38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3:22" ht="20.100000000000001" customHeight="1" x14ac:dyDescent="0.15">
      <c r="C68" s="43"/>
      <c r="D68" s="151" t="s">
        <v>11</v>
      </c>
      <c r="E68" s="166"/>
      <c r="F68" s="362"/>
      <c r="G68" s="171"/>
      <c r="H68" s="154"/>
      <c r="I68" s="177"/>
      <c r="J68" s="38"/>
      <c r="K68" s="38"/>
      <c r="L68" s="38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3:22" ht="20.100000000000001" customHeight="1" thickBot="1" x14ac:dyDescent="0.2">
      <c r="C69" s="44"/>
      <c r="D69" s="157" t="s">
        <v>12</v>
      </c>
      <c r="E69" s="167"/>
      <c r="F69" s="360"/>
      <c r="G69" s="182"/>
      <c r="H69" s="158"/>
      <c r="I69" s="178"/>
      <c r="J69" s="38"/>
      <c r="K69" s="38"/>
      <c r="L69" s="38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3:22" ht="20.100000000000001" customHeight="1" thickBot="1" x14ac:dyDescent="0.2">
      <c r="C70" s="43"/>
      <c r="D70" s="492" t="str">
        <f>一括契約【税込用】必要積算経費一覧表_当該年度!$D$59</f>
        <v>５　光熱水料</v>
      </c>
      <c r="E70" s="493"/>
      <c r="F70" s="493"/>
      <c r="G70" s="493"/>
      <c r="H70" s="94">
        <f>SUM(H71:H75)</f>
        <v>0</v>
      </c>
      <c r="I70" s="94">
        <f>SUM(I71:I75)</f>
        <v>0</v>
      </c>
      <c r="J70" s="88">
        <f>IFERROR(ROUNDDOWN(I70*一括契約【税込用】必要積算経費一覧表_当該年度!$G$70,0),0)</f>
        <v>0</v>
      </c>
      <c r="K70" s="88">
        <f>H70+I70</f>
        <v>0</v>
      </c>
      <c r="L70" s="38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3:22" ht="20.100000000000001" customHeight="1" x14ac:dyDescent="0.15">
      <c r="C71" s="43"/>
      <c r="D71" s="149" t="s">
        <v>3</v>
      </c>
      <c r="E71" s="165"/>
      <c r="F71" s="361"/>
      <c r="G71" s="225"/>
      <c r="H71" s="161"/>
      <c r="I71" s="177"/>
      <c r="J71" s="38"/>
      <c r="K71" s="38"/>
      <c r="L71" s="38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3:22" ht="20.100000000000001" customHeight="1" x14ac:dyDescent="0.15">
      <c r="C72" s="43"/>
      <c r="D72" s="151" t="s">
        <v>4</v>
      </c>
      <c r="E72" s="166"/>
      <c r="F72" s="362"/>
      <c r="G72" s="171"/>
      <c r="H72" s="154"/>
      <c r="I72" s="177"/>
      <c r="J72" s="38"/>
      <c r="K72" s="38"/>
      <c r="L72" s="38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3:22" ht="20.100000000000001" customHeight="1" x14ac:dyDescent="0.15">
      <c r="C73" s="43"/>
      <c r="D73" s="151" t="s">
        <v>5</v>
      </c>
      <c r="E73" s="166"/>
      <c r="F73" s="362"/>
      <c r="G73" s="171"/>
      <c r="H73" s="154"/>
      <c r="I73" s="177"/>
      <c r="J73" s="38"/>
      <c r="K73" s="38"/>
      <c r="L73" s="38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3:22" ht="20.100000000000001" customHeight="1" x14ac:dyDescent="0.15">
      <c r="C74" s="43"/>
      <c r="D74" s="151" t="s">
        <v>6</v>
      </c>
      <c r="E74" s="166"/>
      <c r="F74" s="362"/>
      <c r="G74" s="171"/>
      <c r="H74" s="154"/>
      <c r="I74" s="177"/>
      <c r="J74" s="38"/>
      <c r="K74" s="38"/>
      <c r="L74" s="38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3:22" ht="20.100000000000001" customHeight="1" thickBot="1" x14ac:dyDescent="0.2">
      <c r="C75" s="43"/>
      <c r="D75" s="157" t="s">
        <v>7</v>
      </c>
      <c r="E75" s="167"/>
      <c r="F75" s="360"/>
      <c r="G75" s="182"/>
      <c r="H75" s="158"/>
      <c r="I75" s="177"/>
      <c r="J75" s="38"/>
      <c r="K75" s="38"/>
      <c r="L75" s="38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3:22" ht="20.100000000000001" customHeight="1" thickBot="1" x14ac:dyDescent="0.2">
      <c r="C76" s="43"/>
      <c r="D76" s="492" t="str">
        <f>一括契約【税込用】必要積算経費一覧表_当該年度!$D$60</f>
        <v>６　その他(諸経費）</v>
      </c>
      <c r="E76" s="493"/>
      <c r="F76" s="493"/>
      <c r="G76" s="493"/>
      <c r="H76" s="94">
        <f>SUM(H77:H96)</f>
        <v>0</v>
      </c>
      <c r="I76" s="94">
        <f>SUM(I77:I96)</f>
        <v>0</v>
      </c>
      <c r="J76" s="88">
        <f>IFERROR(ROUNDDOWN(I76*一括契約【税込用】必要積算経費一覧表_当該年度!$G$70,0),0)</f>
        <v>0</v>
      </c>
      <c r="K76" s="88">
        <f>H76+I76</f>
        <v>0</v>
      </c>
      <c r="L76" s="38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3:22" ht="20.100000000000001" customHeight="1" x14ac:dyDescent="0.15">
      <c r="C77" s="43"/>
      <c r="D77" s="149" t="s">
        <v>3</v>
      </c>
      <c r="E77" s="179"/>
      <c r="F77" s="363"/>
      <c r="G77" s="160"/>
      <c r="H77" s="161"/>
      <c r="I77" s="156"/>
      <c r="J77" s="38"/>
      <c r="K77" s="38"/>
      <c r="L77" s="38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3:22" ht="20.100000000000001" customHeight="1" x14ac:dyDescent="0.15">
      <c r="C78" s="43"/>
      <c r="D78" s="149" t="s">
        <v>4</v>
      </c>
      <c r="E78" s="179"/>
      <c r="F78" s="364"/>
      <c r="G78" s="225"/>
      <c r="H78" s="161"/>
      <c r="I78" s="156"/>
      <c r="J78" s="38"/>
      <c r="K78" s="38"/>
      <c r="L78" s="38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3:22" ht="20.100000000000001" customHeight="1" x14ac:dyDescent="0.15">
      <c r="C79" s="43"/>
      <c r="D79" s="149" t="s">
        <v>5</v>
      </c>
      <c r="E79" s="179"/>
      <c r="F79" s="364"/>
      <c r="G79" s="225"/>
      <c r="H79" s="161"/>
      <c r="I79" s="156"/>
      <c r="J79" s="38"/>
      <c r="K79" s="38"/>
      <c r="L79" s="38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3:22" ht="20.100000000000001" customHeight="1" x14ac:dyDescent="0.15">
      <c r="C80" s="43"/>
      <c r="D80" s="149" t="s">
        <v>6</v>
      </c>
      <c r="E80" s="179"/>
      <c r="F80" s="364"/>
      <c r="G80" s="225"/>
      <c r="H80" s="161"/>
      <c r="I80" s="156"/>
      <c r="J80" s="38"/>
      <c r="K80" s="38"/>
      <c r="L80" s="38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3:22" ht="20.100000000000001" customHeight="1" x14ac:dyDescent="0.15">
      <c r="C81" s="43"/>
      <c r="D81" s="149" t="s">
        <v>7</v>
      </c>
      <c r="E81" s="179"/>
      <c r="F81" s="364"/>
      <c r="G81" s="225"/>
      <c r="H81" s="161"/>
      <c r="I81" s="156"/>
      <c r="J81" s="38"/>
      <c r="K81" s="38"/>
      <c r="L81" s="38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3:22" ht="20.100000000000001" customHeight="1" x14ac:dyDescent="0.15">
      <c r="C82" s="43"/>
      <c r="D82" s="149" t="s">
        <v>8</v>
      </c>
      <c r="E82" s="179"/>
      <c r="F82" s="364"/>
      <c r="G82" s="225"/>
      <c r="H82" s="161"/>
      <c r="I82" s="156"/>
      <c r="J82" s="38"/>
      <c r="K82" s="38"/>
      <c r="L82" s="38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3:22" ht="20.100000000000001" customHeight="1" x14ac:dyDescent="0.15">
      <c r="C83" s="43"/>
      <c r="D83" s="149" t="s">
        <v>9</v>
      </c>
      <c r="E83" s="179"/>
      <c r="F83" s="364"/>
      <c r="G83" s="225"/>
      <c r="H83" s="161"/>
      <c r="I83" s="156"/>
      <c r="J83" s="38"/>
      <c r="K83" s="38"/>
      <c r="L83" s="38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3:22" ht="20.100000000000001" customHeight="1" x14ac:dyDescent="0.15">
      <c r="C84" s="43"/>
      <c r="D84" s="149" t="s">
        <v>10</v>
      </c>
      <c r="E84" s="179"/>
      <c r="F84" s="364"/>
      <c r="G84" s="225"/>
      <c r="H84" s="161"/>
      <c r="I84" s="156"/>
      <c r="J84" s="38"/>
      <c r="K84" s="38"/>
      <c r="L84" s="38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3:22" ht="20.100000000000001" customHeight="1" x14ac:dyDescent="0.15">
      <c r="C85" s="43"/>
      <c r="D85" s="149" t="s">
        <v>11</v>
      </c>
      <c r="E85" s="179"/>
      <c r="F85" s="364"/>
      <c r="G85" s="225"/>
      <c r="H85" s="161"/>
      <c r="I85" s="156"/>
      <c r="J85" s="38"/>
      <c r="K85" s="38"/>
      <c r="L85" s="38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3:22" ht="20.100000000000001" customHeight="1" x14ac:dyDescent="0.15">
      <c r="C86" s="43"/>
      <c r="D86" s="149" t="s">
        <v>12</v>
      </c>
      <c r="E86" s="179"/>
      <c r="F86" s="364"/>
      <c r="G86" s="225"/>
      <c r="H86" s="161"/>
      <c r="I86" s="156"/>
      <c r="J86" s="38"/>
      <c r="K86" s="38"/>
      <c r="L86" s="38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3:22" ht="20.100000000000001" customHeight="1" x14ac:dyDescent="0.15">
      <c r="C87" s="43"/>
      <c r="D87" s="149" t="s">
        <v>23</v>
      </c>
      <c r="E87" s="179"/>
      <c r="F87" s="364"/>
      <c r="G87" s="225"/>
      <c r="H87" s="161"/>
      <c r="I87" s="156"/>
      <c r="J87" s="38"/>
      <c r="K87" s="38"/>
      <c r="L87" s="38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3:22" ht="20.100000000000001" customHeight="1" x14ac:dyDescent="0.15">
      <c r="C88" s="43"/>
      <c r="D88" s="149" t="s">
        <v>24</v>
      </c>
      <c r="E88" s="179"/>
      <c r="F88" s="364"/>
      <c r="G88" s="225"/>
      <c r="H88" s="161"/>
      <c r="I88" s="156"/>
      <c r="J88" s="38"/>
      <c r="K88" s="38"/>
      <c r="L88" s="38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3:22" ht="20.100000000000001" customHeight="1" x14ac:dyDescent="0.15">
      <c r="C89" s="43"/>
      <c r="D89" s="149" t="s">
        <v>25</v>
      </c>
      <c r="E89" s="179"/>
      <c r="F89" s="364"/>
      <c r="G89" s="225"/>
      <c r="H89" s="161"/>
      <c r="I89" s="156"/>
      <c r="J89" s="38"/>
      <c r="K89" s="38"/>
      <c r="L89" s="38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3:22" ht="20.100000000000001" customHeight="1" x14ac:dyDescent="0.15">
      <c r="C90" s="43"/>
      <c r="D90" s="149" t="s">
        <v>26</v>
      </c>
      <c r="E90" s="179"/>
      <c r="F90" s="364"/>
      <c r="G90" s="225"/>
      <c r="H90" s="161"/>
      <c r="I90" s="156"/>
      <c r="J90" s="38"/>
      <c r="K90" s="38"/>
      <c r="L90" s="38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3:22" ht="20.100000000000001" customHeight="1" x14ac:dyDescent="0.15">
      <c r="C91" s="43"/>
      <c r="D91" s="149" t="s">
        <v>27</v>
      </c>
      <c r="E91" s="179"/>
      <c r="F91" s="364"/>
      <c r="G91" s="225"/>
      <c r="H91" s="161"/>
      <c r="I91" s="156"/>
      <c r="J91" s="38"/>
      <c r="K91" s="38"/>
      <c r="L91" s="38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3:22" ht="20.100000000000001" customHeight="1" x14ac:dyDescent="0.15">
      <c r="C92" s="43"/>
      <c r="D92" s="149" t="s">
        <v>34</v>
      </c>
      <c r="E92" s="179"/>
      <c r="F92" s="364"/>
      <c r="G92" s="225"/>
      <c r="H92" s="161"/>
      <c r="I92" s="156"/>
      <c r="J92" s="38"/>
      <c r="K92" s="38"/>
      <c r="L92" s="38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3:22" ht="20.100000000000001" customHeight="1" x14ac:dyDescent="0.15">
      <c r="C93" s="43"/>
      <c r="D93" s="151" t="s">
        <v>35</v>
      </c>
      <c r="E93" s="166"/>
      <c r="F93" s="362"/>
      <c r="G93" s="171"/>
      <c r="H93" s="154"/>
      <c r="I93" s="156"/>
      <c r="J93" s="38"/>
      <c r="K93" s="38"/>
      <c r="L93" s="38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3:22" ht="20.100000000000001" customHeight="1" x14ac:dyDescent="0.15">
      <c r="C94" s="43"/>
      <c r="D94" s="151" t="s">
        <v>36</v>
      </c>
      <c r="E94" s="166"/>
      <c r="F94" s="362"/>
      <c r="G94" s="171"/>
      <c r="H94" s="154"/>
      <c r="I94" s="156"/>
      <c r="J94" s="38"/>
      <c r="K94" s="38"/>
      <c r="L94" s="38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3:22" ht="20.100000000000001" customHeight="1" x14ac:dyDescent="0.15">
      <c r="C95" s="43"/>
      <c r="D95" s="151" t="s">
        <v>37</v>
      </c>
      <c r="E95" s="166"/>
      <c r="F95" s="362"/>
      <c r="G95" s="171"/>
      <c r="H95" s="154"/>
      <c r="I95" s="156"/>
      <c r="J95" s="38"/>
      <c r="K95" s="38"/>
      <c r="L95" s="38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3:22" ht="20.100000000000001" customHeight="1" thickBot="1" x14ac:dyDescent="0.2">
      <c r="C96" s="223"/>
      <c r="D96" s="157" t="s">
        <v>38</v>
      </c>
      <c r="E96" s="167"/>
      <c r="F96" s="360"/>
      <c r="G96" s="182"/>
      <c r="H96" s="180"/>
      <c r="I96" s="186"/>
      <c r="J96" s="38"/>
      <c r="K96" s="38"/>
      <c r="L96" s="38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3:22" ht="20.100000000000001" customHeight="1" thickBot="1" x14ac:dyDescent="0.2">
      <c r="C97" s="224"/>
      <c r="D97" s="509" t="str">
        <f>一括契約【税込用】必要積算経費一覧表_当該年度!$D$61</f>
        <v>７　消費税相当額</v>
      </c>
      <c r="E97" s="510"/>
      <c r="F97" s="510"/>
      <c r="G97" s="510"/>
      <c r="H97" s="104"/>
      <c r="I97" s="105"/>
      <c r="J97" s="95">
        <f>'税込者５_明細（Ⅰ物品費）'!$J$20+'税込者５_明細（Ⅱ人件費・謝金）'!$J$20+'税込者５_明細（Ⅲ旅費）'!$J$20+$J$20</f>
        <v>0</v>
      </c>
      <c r="K97" s="95">
        <f>J97</f>
        <v>0</v>
      </c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</sheetData>
  <sheetProtection algorithmName="SHA-512" hashValue="vydSGHtdWeUMMYfBsRn3cC1IswbEdOjo2SXWiY/VtA24z9F3GxsyKen6vGbiWHolfnHDMGJmgsi5RdQ7VLmuBw==" saltValue="S1jv6WtOUiEiNNjIItUBeg==" spinCount="100000" sheet="1" formatCells="0" formatRows="0" insertRows="0"/>
  <protectedRanges>
    <protectedRange sqref="M19:V96" name="範囲2"/>
    <protectedRange sqref="D22:I41 D43:I47 D49:I58 D60:I69 D71:I75 D77:I96" name="範囲1"/>
  </protectedRanges>
  <mergeCells count="21">
    <mergeCell ref="D20:G20"/>
    <mergeCell ref="K18:K19"/>
    <mergeCell ref="C12:H12"/>
    <mergeCell ref="C13:D13"/>
    <mergeCell ref="E13:H13"/>
    <mergeCell ref="C14:D14"/>
    <mergeCell ref="E14:H14"/>
    <mergeCell ref="C15:D15"/>
    <mergeCell ref="E15:H15"/>
    <mergeCell ref="C17:D17"/>
    <mergeCell ref="E17:H17"/>
    <mergeCell ref="C18:G18"/>
    <mergeCell ref="H18:H19"/>
    <mergeCell ref="I18:J18"/>
    <mergeCell ref="D76:G76"/>
    <mergeCell ref="D97:G97"/>
    <mergeCell ref="D21:G21"/>
    <mergeCell ref="D42:G42"/>
    <mergeCell ref="D48:G48"/>
    <mergeCell ref="D59:G59"/>
    <mergeCell ref="D70:G70"/>
  </mergeCells>
  <phoneticPr fontId="2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rowBreaks count="1" manualBreakCount="1">
    <brk id="58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9" width="11.375" style="38" customWidth="1"/>
    <col min="10" max="10" width="10.625" style="38"/>
    <col min="11" max="11" width="15.5" style="38" customWidth="1"/>
    <col min="12" max="16384" width="10.625" style="38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A2"/>
      <c r="C2" s="260" t="str">
        <f>'代表者_明細(Ⅰ物品費）'!C2</f>
        <v>［記入要領］</v>
      </c>
    </row>
    <row r="3" spans="1:9" ht="12" x14ac:dyDescent="0.15">
      <c r="C3" s="264" t="str">
        <f>'代表者_明細(Ⅰ物品費）'!C3</f>
        <v>１．水色地/黄色地のセル</v>
      </c>
    </row>
    <row r="4" spans="1:9" ht="12" x14ac:dyDescent="0.15">
      <c r="C4" s="260" t="str">
        <f>'代表者_明細(Ⅰ物品費）'!C4</f>
        <v>　　・水色地のセルのみ必要事項を記入してください。</v>
      </c>
    </row>
    <row r="5" spans="1:9" ht="12" x14ac:dyDescent="0.15">
      <c r="C5" s="261" t="str">
        <f>'代表者_明細(Ⅰ物品費）'!C5</f>
        <v>　　・文字入力が不要なセルは空欄にしておいてください。</v>
      </c>
    </row>
    <row r="6" spans="1:9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2" x14ac:dyDescent="0.15">
      <c r="C7" s="381" t="str">
        <f>'代表者_明細(Ⅰ物品費）'!C7</f>
        <v>２．行の追加・削除と行の高さ調整</v>
      </c>
    </row>
    <row r="8" spans="1:9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2" x14ac:dyDescent="0.15">
      <c r="C9" s="260"/>
    </row>
    <row r="12" spans="1:9" ht="20.100000000000001" customHeight="1" x14ac:dyDescent="0.15">
      <c r="C12" s="481" t="s">
        <v>56</v>
      </c>
      <c r="D12" s="482"/>
      <c r="E12" s="482"/>
      <c r="F12" s="482"/>
      <c r="G12" s="482"/>
      <c r="H12" s="482"/>
    </row>
    <row r="13" spans="1:9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495"/>
    </row>
    <row r="14" spans="1:9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495"/>
    </row>
    <row r="15" spans="1:9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495"/>
    </row>
    <row r="16" spans="1:9" ht="27" customHeight="1" x14ac:dyDescent="0.15">
      <c r="C16" s="228"/>
      <c r="D16" s="228" t="str">
        <f>一括契約【税込用】必要積算経費一覧表_当該年度!$B$18</f>
        <v>管理番号：</v>
      </c>
      <c r="E16" s="512" t="str">
        <f>IF(一括契約【税込用】必要積算経費一覧表_当該年度!$H$30&lt;&gt;0, 一括契約【税込用】必要積算経費一覧表_当該年度!$H$30," ")</f>
        <v xml:space="preserve"> </v>
      </c>
      <c r="F16" s="512"/>
      <c r="G16" s="62"/>
      <c r="H16" s="62"/>
      <c r="I16" s="62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IF(一括契約【税込用】必要積算経費一覧表_当該年度!$F$30&lt;&gt;0, 一括契約【税込用】必要積算経費一覧表_当該年度!$F$30," ")</f>
        <v xml:space="preserve"> </v>
      </c>
      <c r="F17" s="496"/>
      <c r="G17" s="496"/>
      <c r="H17" s="496"/>
      <c r="I17" s="496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47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一括契約【税込用】必要積算経費一覧表_当該年度!$C$46</f>
        <v>Ⅰ　物品費</v>
      </c>
      <c r="D20" s="502"/>
      <c r="E20" s="502"/>
      <c r="F20" s="502"/>
      <c r="G20" s="515"/>
      <c r="H20" s="97">
        <f>H21+H37</f>
        <v>0</v>
      </c>
      <c r="I20" s="65">
        <f>I21+I37</f>
        <v>0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一括契約【税込用】必要積算経費一覧表_当該年度!$D$47</f>
        <v>１　設備備品費</v>
      </c>
      <c r="E21" s="493"/>
      <c r="F21" s="493"/>
      <c r="G21" s="494"/>
      <c r="H21" s="98">
        <f>SUM(H22:H36)</f>
        <v>0</v>
      </c>
      <c r="I21" s="89">
        <f>IFERROR(ROUNDDOWN(H21*(1+一括契約【税込用】必要積算経費一覧表_当該年度!$G$70),0),0)</f>
        <v>0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97</v>
      </c>
      <c r="E22" s="265"/>
      <c r="F22" s="348"/>
      <c r="G22" s="266"/>
      <c r="H22" s="17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98</v>
      </c>
      <c r="E23" s="267"/>
      <c r="F23" s="349"/>
      <c r="G23" s="268"/>
      <c r="H23" s="18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99</v>
      </c>
      <c r="E24" s="267"/>
      <c r="F24" s="349"/>
      <c r="G24" s="268"/>
      <c r="H24" s="187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100</v>
      </c>
      <c r="E25" s="267"/>
      <c r="F25" s="349"/>
      <c r="G25" s="269"/>
      <c r="H25" s="187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101</v>
      </c>
      <c r="E26" s="267"/>
      <c r="F26" s="349"/>
      <c r="G26" s="269"/>
      <c r="H26" s="187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102</v>
      </c>
      <c r="E27" s="267"/>
      <c r="F27" s="349"/>
      <c r="G27" s="269"/>
      <c r="H27" s="187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103</v>
      </c>
      <c r="E28" s="267"/>
      <c r="F28" s="349"/>
      <c r="G28" s="269"/>
      <c r="H28" s="187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104</v>
      </c>
      <c r="E29" s="267"/>
      <c r="F29" s="349"/>
      <c r="G29" s="269"/>
      <c r="H29" s="187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105</v>
      </c>
      <c r="E30" s="267"/>
      <c r="F30" s="349"/>
      <c r="G30" s="269"/>
      <c r="H30" s="187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106</v>
      </c>
      <c r="E31" s="267"/>
      <c r="F31" s="349"/>
      <c r="G31" s="269"/>
      <c r="H31" s="187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107</v>
      </c>
      <c r="E32" s="267"/>
      <c r="F32" s="349"/>
      <c r="G32" s="269"/>
      <c r="H32" s="187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108</v>
      </c>
      <c r="E33" s="267"/>
      <c r="F33" s="349"/>
      <c r="G33" s="269"/>
      <c r="H33" s="187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109</v>
      </c>
      <c r="E34" s="267"/>
      <c r="F34" s="349"/>
      <c r="G34" s="269"/>
      <c r="H34" s="187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110</v>
      </c>
      <c r="E35" s="267"/>
      <c r="F35" s="349"/>
      <c r="G35" s="269"/>
      <c r="H35" s="187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thickBot="1" x14ac:dyDescent="0.2">
      <c r="C36" s="44"/>
      <c r="D36" s="157" t="s">
        <v>111</v>
      </c>
      <c r="E36" s="270"/>
      <c r="F36" s="350"/>
      <c r="G36" s="271"/>
      <c r="H36" s="181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thickBot="1" x14ac:dyDescent="0.2">
      <c r="C37" s="43"/>
      <c r="D37" s="492" t="str">
        <f>一括契約【税込用】必要積算経費一覧表_当該年度!$D$48</f>
        <v>２　消耗品費</v>
      </c>
      <c r="E37" s="493"/>
      <c r="F37" s="493"/>
      <c r="G37" s="494"/>
      <c r="H37" s="98">
        <f>SUM(H38:H57)</f>
        <v>0</v>
      </c>
      <c r="I37" s="88">
        <f>IFERROR(ROUNDDOWN(H37*(1+一括契約【税込用】必要積算経費一覧表_当該年度!$G$70),0),0)</f>
        <v>0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49" t="s">
        <v>97</v>
      </c>
      <c r="E38" s="265"/>
      <c r="F38" s="348"/>
      <c r="G38" s="272"/>
      <c r="H38" s="177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98</v>
      </c>
      <c r="E39" s="267"/>
      <c r="F39" s="349"/>
      <c r="G39" s="269"/>
      <c r="H39" s="187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99</v>
      </c>
      <c r="E40" s="267"/>
      <c r="F40" s="349"/>
      <c r="G40" s="269"/>
      <c r="H40" s="187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51" t="s">
        <v>100</v>
      </c>
      <c r="E41" s="267"/>
      <c r="F41" s="349"/>
      <c r="G41" s="269"/>
      <c r="H41" s="187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51" t="s">
        <v>101</v>
      </c>
      <c r="E42" s="267"/>
      <c r="F42" s="349"/>
      <c r="G42" s="269"/>
      <c r="H42" s="187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51" t="s">
        <v>102</v>
      </c>
      <c r="E43" s="267"/>
      <c r="F43" s="349"/>
      <c r="G43" s="269"/>
      <c r="H43" s="187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103</v>
      </c>
      <c r="E44" s="267"/>
      <c r="F44" s="349"/>
      <c r="G44" s="269"/>
      <c r="H44" s="187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104</v>
      </c>
      <c r="E45" s="267"/>
      <c r="F45" s="349"/>
      <c r="G45" s="269"/>
      <c r="H45" s="187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105</v>
      </c>
      <c r="E46" s="267"/>
      <c r="F46" s="349"/>
      <c r="G46" s="269"/>
      <c r="H46" s="187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106</v>
      </c>
      <c r="E47" s="267"/>
      <c r="F47" s="349"/>
      <c r="G47" s="269"/>
      <c r="H47" s="187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107</v>
      </c>
      <c r="E48" s="267"/>
      <c r="F48" s="349"/>
      <c r="G48" s="269"/>
      <c r="H48" s="187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108</v>
      </c>
      <c r="E49" s="267"/>
      <c r="F49" s="349"/>
      <c r="G49" s="269"/>
      <c r="H49" s="187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109</v>
      </c>
      <c r="E50" s="267"/>
      <c r="F50" s="349"/>
      <c r="G50" s="269"/>
      <c r="H50" s="187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110</v>
      </c>
      <c r="E51" s="267"/>
      <c r="F51" s="349"/>
      <c r="G51" s="269"/>
      <c r="H51" s="187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111</v>
      </c>
      <c r="E52" s="267"/>
      <c r="F52" s="349"/>
      <c r="G52" s="269"/>
      <c r="H52" s="187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112</v>
      </c>
      <c r="E53" s="267"/>
      <c r="F53" s="349"/>
      <c r="G53" s="269"/>
      <c r="H53" s="187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113</v>
      </c>
      <c r="E54" s="267"/>
      <c r="F54" s="349"/>
      <c r="G54" s="269"/>
      <c r="H54" s="187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114</v>
      </c>
      <c r="E55" s="267"/>
      <c r="F55" s="349"/>
      <c r="G55" s="269"/>
      <c r="H55" s="187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115</v>
      </c>
      <c r="E56" s="267"/>
      <c r="F56" s="349"/>
      <c r="G56" s="269"/>
      <c r="H56" s="187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thickBot="1" x14ac:dyDescent="0.2">
      <c r="C57" s="45"/>
      <c r="D57" s="162" t="s">
        <v>116</v>
      </c>
      <c r="E57" s="273"/>
      <c r="F57" s="351"/>
      <c r="G57" s="274"/>
      <c r="H57" s="184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</sheetData>
  <sheetProtection algorithmName="SHA-512" hashValue="VBx1OP6ACHUgT43gOstu2j6zqER4+uts2SfrOsF5bSFxMXRAJEHBDItx2mK0vq7Y64iJBhkekvRBb6fJ4RhX8g==" saltValue="9sbvdFyYWUhCZ2RjDbCDZQ==" spinCount="100000" sheet="1" formatCells="0" formatRows="0" insertRows="0"/>
  <protectedRanges>
    <protectedRange sqref="K19:V57" name="範囲2"/>
    <protectedRange sqref="D22:H36 D38:H57" name="範囲1"/>
  </protectedRanges>
  <mergeCells count="15">
    <mergeCell ref="D21:G21"/>
    <mergeCell ref="D37:G37"/>
    <mergeCell ref="E16:F16"/>
    <mergeCell ref="E13:I13"/>
    <mergeCell ref="E15:I15"/>
    <mergeCell ref="E14:I14"/>
    <mergeCell ref="E17:I17"/>
    <mergeCell ref="H18:I18"/>
    <mergeCell ref="C18:G18"/>
    <mergeCell ref="C20:G20"/>
    <mergeCell ref="C12:H12"/>
    <mergeCell ref="C15:D15"/>
    <mergeCell ref="C17:D17"/>
    <mergeCell ref="C14:D14"/>
    <mergeCell ref="C13:D13"/>
  </mergeCells>
  <phoneticPr fontId="5"/>
  <dataValidations count="1">
    <dataValidation type="whole" operator="greaterThanOrEqual" allowBlank="1" showInputMessage="1" showErrorMessage="1" error="整数を入力してください。" sqref="H22:H36 H38:H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9" width="11.375" style="38" customWidth="1"/>
    <col min="10" max="10" width="10.625" style="38"/>
    <col min="11" max="11" width="15.5" style="38" customWidth="1"/>
    <col min="12" max="16384" width="10.625" style="38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A2"/>
      <c r="C2" s="260" t="str">
        <f>'代表者_明細(Ⅰ物品費）'!C2</f>
        <v>［記入要領］</v>
      </c>
    </row>
    <row r="3" spans="1:9" ht="12" x14ac:dyDescent="0.15">
      <c r="C3" s="264" t="str">
        <f>'代表者_明細(Ⅰ物品費）'!C3</f>
        <v>１．水色地/黄色地のセル</v>
      </c>
    </row>
    <row r="4" spans="1:9" ht="12" x14ac:dyDescent="0.15">
      <c r="C4" s="260" t="str">
        <f>'代表者_明細(Ⅰ物品費）'!C4</f>
        <v>　　・水色地のセルのみ必要事項を記入してください。</v>
      </c>
    </row>
    <row r="5" spans="1:9" ht="12" x14ac:dyDescent="0.15">
      <c r="C5" s="261" t="str">
        <f>'代表者_明細(Ⅰ物品費）'!C5</f>
        <v>　　・文字入力が不要なセルは空欄にしておいてください。</v>
      </c>
    </row>
    <row r="6" spans="1:9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2" x14ac:dyDescent="0.15">
      <c r="C7" s="381" t="str">
        <f>'代表者_明細(Ⅰ物品費）'!C7</f>
        <v>２．行の追加・削除と行の高さ調整</v>
      </c>
    </row>
    <row r="8" spans="1:9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2" x14ac:dyDescent="0.15">
      <c r="C9" s="260"/>
    </row>
    <row r="12" spans="1:9" ht="20.100000000000001" customHeight="1" x14ac:dyDescent="0.15">
      <c r="C12" s="481" t="s">
        <v>57</v>
      </c>
      <c r="D12" s="482"/>
      <c r="E12" s="482"/>
      <c r="F12" s="482"/>
      <c r="G12" s="482"/>
      <c r="H12" s="482"/>
    </row>
    <row r="13" spans="1:9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495"/>
    </row>
    <row r="14" spans="1:9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495"/>
    </row>
    <row r="15" spans="1:9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495"/>
    </row>
    <row r="16" spans="1:9" ht="27" customHeight="1" x14ac:dyDescent="0.15">
      <c r="C16" s="228"/>
      <c r="D16" s="228" t="str">
        <f>一括契約【税込用】必要積算経費一覧表_当該年度!$B$18</f>
        <v>管理番号：</v>
      </c>
      <c r="E16" s="512" t="str">
        <f>IF(一括契約【税込用】必要積算経費一覧表_当該年度!$H$30&lt;&gt;0, 一括契約【税込用】必要積算経費一覧表_当該年度!$H$30," ")</f>
        <v xml:space="preserve"> </v>
      </c>
      <c r="F16" s="512"/>
      <c r="G16" s="62"/>
      <c r="H16" s="62"/>
      <c r="I16" s="62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IF(一括契約【税込用】必要積算経費一覧表_当該年度!$F$30&lt;&gt;0, 一括契約【税込用】必要積算経費一覧表_当該年度!$F$30," ")</f>
        <v xml:space="preserve"> </v>
      </c>
      <c r="F17" s="496"/>
      <c r="G17" s="496"/>
      <c r="H17" s="496"/>
      <c r="I17" s="496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47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16" t="str">
        <f>一括契約【税込用】必要積算経費一覧表_当該年度!$C$49</f>
        <v>Ⅱ　人件費・謝金</v>
      </c>
      <c r="D20" s="517"/>
      <c r="E20" s="517"/>
      <c r="F20" s="517"/>
      <c r="G20" s="518"/>
      <c r="H20" s="54">
        <f>H21+H42</f>
        <v>0</v>
      </c>
      <c r="I20" s="65">
        <f>I21+I42</f>
        <v>0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一括契約【税込用】必要積算経費一覧表_当該年度!$D$50</f>
        <v>１　人件費</v>
      </c>
      <c r="E21" s="493"/>
      <c r="F21" s="493"/>
      <c r="G21" s="494"/>
      <c r="H21" s="55">
        <f>SUM(H22:H41)</f>
        <v>0</v>
      </c>
      <c r="I21" s="89">
        <f>IFERROR(ROUNDDOWN(H21*(1+一括契約【税込用】必要積算経費一覧表_当該年度!$G$70),0),0)</f>
        <v>0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97</v>
      </c>
      <c r="E22" s="276"/>
      <c r="F22" s="348"/>
      <c r="G22" s="266"/>
      <c r="H22" s="17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98</v>
      </c>
      <c r="E23" s="277"/>
      <c r="F23" s="349"/>
      <c r="G23" s="268"/>
      <c r="H23" s="18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99</v>
      </c>
      <c r="E24" s="277"/>
      <c r="F24" s="349"/>
      <c r="G24" s="268"/>
      <c r="H24" s="187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100</v>
      </c>
      <c r="E25" s="277"/>
      <c r="F25" s="349"/>
      <c r="G25" s="268"/>
      <c r="H25" s="187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101</v>
      </c>
      <c r="E26" s="277"/>
      <c r="F26" s="349"/>
      <c r="G26" s="268"/>
      <c r="H26" s="187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102</v>
      </c>
      <c r="E27" s="277"/>
      <c r="F27" s="349"/>
      <c r="G27" s="268"/>
      <c r="H27" s="187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103</v>
      </c>
      <c r="E28" s="277"/>
      <c r="F28" s="349"/>
      <c r="G28" s="268"/>
      <c r="H28" s="187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104</v>
      </c>
      <c r="E29" s="277"/>
      <c r="F29" s="349"/>
      <c r="G29" s="268"/>
      <c r="H29" s="187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105</v>
      </c>
      <c r="E30" s="277"/>
      <c r="F30" s="349"/>
      <c r="G30" s="268"/>
      <c r="H30" s="187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106</v>
      </c>
      <c r="E31" s="277"/>
      <c r="F31" s="349"/>
      <c r="G31" s="268"/>
      <c r="H31" s="187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107</v>
      </c>
      <c r="E32" s="277"/>
      <c r="F32" s="349"/>
      <c r="G32" s="268"/>
      <c r="H32" s="187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108</v>
      </c>
      <c r="E33" s="277"/>
      <c r="F33" s="349"/>
      <c r="G33" s="268"/>
      <c r="H33" s="187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109</v>
      </c>
      <c r="E34" s="277"/>
      <c r="F34" s="349"/>
      <c r="G34" s="268"/>
      <c r="H34" s="187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110</v>
      </c>
      <c r="E35" s="277"/>
      <c r="F35" s="349"/>
      <c r="G35" s="268"/>
      <c r="H35" s="187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111</v>
      </c>
      <c r="E36" s="277"/>
      <c r="F36" s="349"/>
      <c r="G36" s="268"/>
      <c r="H36" s="187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112</v>
      </c>
      <c r="E37" s="166"/>
      <c r="F37" s="352"/>
      <c r="G37" s="153"/>
      <c r="H37" s="187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113</v>
      </c>
      <c r="E38" s="277"/>
      <c r="F38" s="349"/>
      <c r="G38" s="268"/>
      <c r="H38" s="187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114</v>
      </c>
      <c r="E39" s="277"/>
      <c r="F39" s="349"/>
      <c r="G39" s="268"/>
      <c r="H39" s="187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115</v>
      </c>
      <c r="E40" s="277"/>
      <c r="F40" s="353"/>
      <c r="G40" s="289"/>
      <c r="H40" s="187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4"/>
      <c r="D41" s="157" t="s">
        <v>116</v>
      </c>
      <c r="E41" s="282"/>
      <c r="F41" s="354"/>
      <c r="G41" s="283"/>
      <c r="H41" s="181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一括契約【税込用】必要積算経費一覧表_当該年度!$D$51</f>
        <v>２　謝金</v>
      </c>
      <c r="E42" s="499"/>
      <c r="F42" s="499"/>
      <c r="G42" s="500"/>
      <c r="H42" s="98">
        <f>SUM(H43:H52)</f>
        <v>0</v>
      </c>
      <c r="I42" s="88">
        <f>IFERROR(ROUNDDOWN(H42*(1+一括契約【税込用】必要積算経費一覧表_当該年度!$G$70),0),0)</f>
        <v>0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69" t="s">
        <v>97</v>
      </c>
      <c r="E43" s="276"/>
      <c r="F43" s="355"/>
      <c r="G43" s="284"/>
      <c r="H43" s="18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98</v>
      </c>
      <c r="E44" s="267"/>
      <c r="F44" s="353"/>
      <c r="G44" s="269"/>
      <c r="H44" s="187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99</v>
      </c>
      <c r="E45" s="277"/>
      <c r="F45" s="353"/>
      <c r="G45" s="269"/>
      <c r="H45" s="187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100</v>
      </c>
      <c r="E46" s="277"/>
      <c r="F46" s="353"/>
      <c r="G46" s="285"/>
      <c r="H46" s="187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101</v>
      </c>
      <c r="E47" s="277"/>
      <c r="F47" s="353"/>
      <c r="G47" s="285"/>
      <c r="H47" s="187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102</v>
      </c>
      <c r="E48" s="277"/>
      <c r="F48" s="353"/>
      <c r="G48" s="285"/>
      <c r="H48" s="187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103</v>
      </c>
      <c r="E49" s="277"/>
      <c r="F49" s="353"/>
      <c r="G49" s="285"/>
      <c r="H49" s="187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104</v>
      </c>
      <c r="E50" s="277"/>
      <c r="F50" s="353"/>
      <c r="G50" s="285"/>
      <c r="H50" s="187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105</v>
      </c>
      <c r="E51" s="277"/>
      <c r="F51" s="353"/>
      <c r="G51" s="285"/>
      <c r="H51" s="187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thickBot="1" x14ac:dyDescent="0.2">
      <c r="C52" s="47"/>
      <c r="D52" s="162" t="s">
        <v>106</v>
      </c>
      <c r="E52" s="286"/>
      <c r="F52" s="356"/>
      <c r="G52" s="287"/>
      <c r="H52" s="184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</sheetData>
  <sheetProtection algorithmName="SHA-512" hashValue="jiVPQSkiSxcs6f0ha7ZqgbEfP4fgktb5n5qtZ1UnZH5n5XdZq3xGnlTl6jNwF6+GiX8BC0eMvAyDyXNz24XzMQ==" saltValue="ymMSbYvB5G/ebvx922DRUw==" spinCount="100000" sheet="1" formatCells="0" formatRows="0" insertRows="0"/>
  <protectedRanges>
    <protectedRange sqref="D22:H41 D43:H52" name="範囲1"/>
    <protectedRange sqref="K19:V52" name="範囲2"/>
  </protectedRanges>
  <mergeCells count="15">
    <mergeCell ref="D21:G21"/>
    <mergeCell ref="D42:G42"/>
    <mergeCell ref="E13:I13"/>
    <mergeCell ref="E15:I15"/>
    <mergeCell ref="E14:I14"/>
    <mergeCell ref="E17:I17"/>
    <mergeCell ref="H18:I18"/>
    <mergeCell ref="E16:F16"/>
    <mergeCell ref="C18:G18"/>
    <mergeCell ref="C20:G20"/>
    <mergeCell ref="C12:H12"/>
    <mergeCell ref="C15:D15"/>
    <mergeCell ref="C17:D17"/>
    <mergeCell ref="C14:D14"/>
    <mergeCell ref="C13:D13"/>
  </mergeCells>
  <phoneticPr fontId="5"/>
  <dataValidations count="1">
    <dataValidation type="whole" operator="greaterThanOrEqual" allowBlank="1" showInputMessage="1" showErrorMessage="1" error="整数を入力してください。" sqref="H22:H41 H43:H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pane xSplit="2" ySplit="9" topLeftCell="C10" activePane="bottomRight" state="frozen"/>
      <selection activeCell="C21" sqref="C21"/>
      <selection pane="topRight" activeCell="C21" sqref="C21"/>
      <selection pane="bottomLeft" activeCell="C21" sqref="C21"/>
      <selection pane="bottomRight" activeCell="J24" sqref="J24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9" width="11.375" style="38" customWidth="1"/>
    <col min="10" max="10" width="10.625" style="38"/>
    <col min="11" max="11" width="15.5" style="38" customWidth="1"/>
    <col min="12" max="16384" width="10.625" style="38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A2"/>
      <c r="C2" s="260" t="str">
        <f>'代表者_明細(Ⅰ物品費）'!C2</f>
        <v>［記入要領］</v>
      </c>
    </row>
    <row r="3" spans="1:9" ht="12" x14ac:dyDescent="0.15">
      <c r="C3" s="264" t="str">
        <f>'代表者_明細(Ⅰ物品費）'!C3</f>
        <v>１．水色地/黄色地のセル</v>
      </c>
    </row>
    <row r="4" spans="1:9" ht="12" x14ac:dyDescent="0.15">
      <c r="C4" s="260" t="str">
        <f>'代表者_明細(Ⅰ物品費）'!C4</f>
        <v>　　・水色地のセルのみ必要事項を記入してください。</v>
      </c>
    </row>
    <row r="5" spans="1:9" ht="12" x14ac:dyDescent="0.15">
      <c r="C5" s="261" t="str">
        <f>'代表者_明細(Ⅰ物品費）'!C5</f>
        <v>　　・文字入力が不要なセルは空欄にしておいてください。</v>
      </c>
    </row>
    <row r="6" spans="1:9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2" x14ac:dyDescent="0.15">
      <c r="C7" s="381" t="str">
        <f>'代表者_明細(Ⅰ物品費）'!C7</f>
        <v>２．行の追加・削除と行の高さ調整</v>
      </c>
    </row>
    <row r="8" spans="1:9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2" x14ac:dyDescent="0.15">
      <c r="C9" s="261"/>
    </row>
    <row r="12" spans="1:9" ht="20.100000000000001" customHeight="1" x14ac:dyDescent="0.15">
      <c r="C12" s="481" t="s">
        <v>76</v>
      </c>
      <c r="D12" s="482"/>
      <c r="E12" s="482"/>
      <c r="F12" s="482"/>
      <c r="G12" s="482"/>
      <c r="H12" s="482"/>
    </row>
    <row r="13" spans="1:9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495"/>
    </row>
    <row r="14" spans="1:9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495"/>
    </row>
    <row r="15" spans="1:9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495"/>
    </row>
    <row r="16" spans="1:9" ht="27" customHeight="1" x14ac:dyDescent="0.15">
      <c r="C16" s="228"/>
      <c r="D16" s="228" t="str">
        <f>一括契約【税込用】必要積算経費一覧表_当該年度!$B$18</f>
        <v>管理番号：</v>
      </c>
      <c r="E16" s="512" t="str">
        <f>IF(一括契約【税込用】必要積算経費一覧表_当該年度!$H$30&lt;&gt;0, 一括契約【税込用】必要積算経費一覧表_当該年度!$H$30," ")</f>
        <v xml:space="preserve"> </v>
      </c>
      <c r="F16" s="512"/>
      <c r="G16" s="62"/>
      <c r="H16" s="62"/>
      <c r="I16" s="62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IF(一括契約【税込用】必要積算経費一覧表_当該年度!$F$30&lt;&gt;0, 一括契約【税込用】必要積算経費一覧表_当該年度!$F$30," ")</f>
        <v xml:space="preserve"> </v>
      </c>
      <c r="F17" s="496"/>
      <c r="G17" s="496"/>
      <c r="H17" s="496"/>
      <c r="I17" s="496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70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一括契約【税込用】必要積算経費一覧表_当該年度!$C$52</f>
        <v>Ⅲ　旅費</v>
      </c>
      <c r="D20" s="502"/>
      <c r="E20" s="502"/>
      <c r="F20" s="502"/>
      <c r="G20" s="515"/>
      <c r="H20" s="54">
        <f>H21</f>
        <v>0</v>
      </c>
      <c r="I20" s="64">
        <f>I21</f>
        <v>0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一括契約【税込用】必要積算経費一覧表_当該年度!$D$53</f>
        <v>１　旅費</v>
      </c>
      <c r="E21" s="493"/>
      <c r="F21" s="493"/>
      <c r="G21" s="494"/>
      <c r="H21" s="55">
        <f>SUM(H22:H51)</f>
        <v>0</v>
      </c>
      <c r="I21" s="89">
        <f>IFERROR(ROUNDDOWN(H21*(1+一括契約【税込用】必要積算経費一覧表_当該年度!$G$70),0),0)</f>
        <v>0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97</v>
      </c>
      <c r="E22" s="276"/>
      <c r="F22" s="348"/>
      <c r="G22" s="266"/>
      <c r="H22" s="177"/>
      <c r="I22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98</v>
      </c>
      <c r="E23" s="267"/>
      <c r="F23" s="349"/>
      <c r="G23" s="268"/>
      <c r="H23" s="187"/>
      <c r="I2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99</v>
      </c>
      <c r="E24" s="267"/>
      <c r="F24" s="349"/>
      <c r="G24" s="268"/>
      <c r="H24" s="187"/>
      <c r="I24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100</v>
      </c>
      <c r="E25" s="267"/>
      <c r="F25" s="349"/>
      <c r="G25" s="268"/>
      <c r="H25" s="187"/>
      <c r="I25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101</v>
      </c>
      <c r="E26" s="267"/>
      <c r="F26" s="349"/>
      <c r="G26" s="268"/>
      <c r="H26" s="187"/>
      <c r="I2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102</v>
      </c>
      <c r="E27" s="267"/>
      <c r="F27" s="349"/>
      <c r="G27" s="268"/>
      <c r="H27" s="187"/>
      <c r="I27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103</v>
      </c>
      <c r="E28" s="267"/>
      <c r="F28" s="349"/>
      <c r="G28" s="268"/>
      <c r="H28" s="187"/>
      <c r="I2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104</v>
      </c>
      <c r="E29" s="267"/>
      <c r="F29" s="349"/>
      <c r="G29" s="268"/>
      <c r="H29" s="187"/>
      <c r="I29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105</v>
      </c>
      <c r="E30" s="267"/>
      <c r="F30" s="349"/>
      <c r="G30" s="268"/>
      <c r="H30" s="187"/>
      <c r="I30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106</v>
      </c>
      <c r="E31" s="267"/>
      <c r="F31" s="349"/>
      <c r="G31" s="268"/>
      <c r="H31" s="187"/>
      <c r="I31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107</v>
      </c>
      <c r="E32" s="267"/>
      <c r="F32" s="349"/>
      <c r="G32" s="268"/>
      <c r="H32" s="187"/>
      <c r="I3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108</v>
      </c>
      <c r="E33" s="267"/>
      <c r="F33" s="349"/>
      <c r="G33" s="268"/>
      <c r="H33" s="187"/>
      <c r="I3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109</v>
      </c>
      <c r="E34" s="267"/>
      <c r="F34" s="349"/>
      <c r="G34" s="268"/>
      <c r="H34" s="187"/>
      <c r="I34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110</v>
      </c>
      <c r="E35" s="267"/>
      <c r="F35" s="349"/>
      <c r="G35" s="268"/>
      <c r="H35" s="187"/>
      <c r="I35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111</v>
      </c>
      <c r="E36" s="267"/>
      <c r="F36" s="349"/>
      <c r="G36" s="268"/>
      <c r="H36" s="187"/>
      <c r="I3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112</v>
      </c>
      <c r="E37" s="152"/>
      <c r="F37" s="352"/>
      <c r="G37" s="153"/>
      <c r="H37" s="187"/>
      <c r="I37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113</v>
      </c>
      <c r="E38" s="267"/>
      <c r="F38" s="349"/>
      <c r="G38" s="268"/>
      <c r="H38" s="187"/>
      <c r="I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114</v>
      </c>
      <c r="E39" s="267"/>
      <c r="F39" s="349"/>
      <c r="G39" s="268"/>
      <c r="H39" s="187"/>
      <c r="I39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115</v>
      </c>
      <c r="E40" s="267"/>
      <c r="F40" s="353"/>
      <c r="G40" s="268"/>
      <c r="H40" s="187"/>
      <c r="I40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75" t="s">
        <v>116</v>
      </c>
      <c r="E41" s="278"/>
      <c r="F41" s="357"/>
      <c r="G41" s="279"/>
      <c r="H41" s="183"/>
      <c r="I41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75" t="s">
        <v>117</v>
      </c>
      <c r="E42" s="278"/>
      <c r="F42" s="357"/>
      <c r="G42" s="288"/>
      <c r="H42" s="183"/>
      <c r="I42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75" t="s">
        <v>118</v>
      </c>
      <c r="E43" s="278"/>
      <c r="F43" s="357"/>
      <c r="G43" s="288"/>
      <c r="H43" s="183"/>
      <c r="I4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75" t="s">
        <v>119</v>
      </c>
      <c r="E44" s="278"/>
      <c r="F44" s="357"/>
      <c r="G44" s="288"/>
      <c r="H44" s="183"/>
      <c r="I44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75" t="s">
        <v>120</v>
      </c>
      <c r="E45" s="278"/>
      <c r="F45" s="357"/>
      <c r="G45" s="288"/>
      <c r="H45" s="183"/>
      <c r="I45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75" t="s">
        <v>121</v>
      </c>
      <c r="E46" s="278"/>
      <c r="F46" s="357"/>
      <c r="G46" s="288"/>
      <c r="H46" s="183"/>
      <c r="I4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75" t="s">
        <v>122</v>
      </c>
      <c r="E47" s="278"/>
      <c r="F47" s="357"/>
      <c r="G47" s="288"/>
      <c r="H47" s="183"/>
      <c r="I47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75" t="s">
        <v>123</v>
      </c>
      <c r="E48" s="278"/>
      <c r="F48" s="357"/>
      <c r="G48" s="288"/>
      <c r="H48" s="183"/>
      <c r="I4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75" t="s">
        <v>124</v>
      </c>
      <c r="E49" s="278"/>
      <c r="F49" s="357"/>
      <c r="G49" s="288"/>
      <c r="H49" s="183"/>
      <c r="I49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75" t="s">
        <v>125</v>
      </c>
      <c r="E50" s="278"/>
      <c r="F50" s="357"/>
      <c r="G50" s="288"/>
      <c r="H50" s="183"/>
      <c r="I50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thickBot="1" x14ac:dyDescent="0.2">
      <c r="C51" s="45"/>
      <c r="D51" s="162" t="s">
        <v>126</v>
      </c>
      <c r="E51" s="286"/>
      <c r="F51" s="356"/>
      <c r="G51" s="287"/>
      <c r="H51" s="184"/>
      <c r="I51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</sheetData>
  <sheetProtection algorithmName="SHA-512" hashValue="26BWDcnrIgQZtmoJ1afMsGhgDBs5CBRV9HLqn/gQPURKU/Z8Ot/7YqDyaktX0zQ6sAgqdKvo1WByWmnXwsuW6A==" saltValue="2QmCQdWm03a8u7AEnrjuoQ==" spinCount="100000" sheet="1" formatCells="0" formatRows="0" insertRows="0"/>
  <protectedRanges>
    <protectedRange sqref="K19:V51" name="範囲2"/>
    <protectedRange sqref="D22:H51" name="範囲1"/>
  </protectedRanges>
  <mergeCells count="14">
    <mergeCell ref="D21:G21"/>
    <mergeCell ref="E13:I13"/>
    <mergeCell ref="E15:I15"/>
    <mergeCell ref="E14:I14"/>
    <mergeCell ref="E17:I17"/>
    <mergeCell ref="H18:I18"/>
    <mergeCell ref="E16:F16"/>
    <mergeCell ref="C18:G18"/>
    <mergeCell ref="C20:G20"/>
    <mergeCell ref="C12:H12"/>
    <mergeCell ref="C15:D15"/>
    <mergeCell ref="C17:D17"/>
    <mergeCell ref="C14:D14"/>
    <mergeCell ref="C13:D13"/>
  </mergeCells>
  <phoneticPr fontId="5"/>
  <dataValidations count="1">
    <dataValidation type="whole" operator="greaterThanOrEqual" allowBlank="1" showInputMessage="1" showErrorMessage="1" error="整数を入力してください。" sqref="H22:H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9" width="11.375" style="38" customWidth="1"/>
    <col min="10" max="10" width="10.625" style="38"/>
    <col min="11" max="11" width="15.5" style="38" customWidth="1"/>
    <col min="12" max="16384" width="10.625" style="38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A2"/>
      <c r="C2" s="260" t="str">
        <f>'代表者_明細(Ⅰ物品費）'!C2</f>
        <v>［記入要領］</v>
      </c>
    </row>
    <row r="3" spans="1:9" ht="12" x14ac:dyDescent="0.15">
      <c r="C3" s="264" t="str">
        <f>'代表者_明細(Ⅰ物品費）'!C3</f>
        <v>１．水色地/黄色地のセル</v>
      </c>
    </row>
    <row r="4" spans="1:9" ht="12" x14ac:dyDescent="0.15">
      <c r="C4" s="260" t="str">
        <f>'代表者_明細(Ⅰ物品費）'!C4</f>
        <v>　　・水色地のセルのみ必要事項を記入してください。</v>
      </c>
    </row>
    <row r="5" spans="1:9" ht="12" x14ac:dyDescent="0.15">
      <c r="C5" s="261" t="str">
        <f>'代表者_明細(Ⅰ物品費）'!C5</f>
        <v>　　・文字入力が不要なセルは空欄にしておいてください。</v>
      </c>
    </row>
    <row r="6" spans="1:9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2" x14ac:dyDescent="0.15">
      <c r="C7" s="264" t="str">
        <f>'代表者_明細(Ⅰ物品費）'!C7</f>
        <v>２．行の追加・削除と行の高さ調整</v>
      </c>
    </row>
    <row r="8" spans="1:9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2" x14ac:dyDescent="0.15">
      <c r="C9" s="260"/>
    </row>
    <row r="12" spans="1:9" ht="20.100000000000001" customHeight="1" x14ac:dyDescent="0.15">
      <c r="C12" s="481" t="s">
        <v>77</v>
      </c>
      <c r="D12" s="482"/>
      <c r="E12" s="482"/>
      <c r="F12" s="482"/>
      <c r="G12" s="482"/>
      <c r="H12" s="482"/>
    </row>
    <row r="13" spans="1:9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495"/>
    </row>
    <row r="14" spans="1:9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495"/>
    </row>
    <row r="15" spans="1:9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495"/>
    </row>
    <row r="16" spans="1:9" ht="27" customHeight="1" x14ac:dyDescent="0.15">
      <c r="C16" s="228"/>
      <c r="D16" s="228" t="str">
        <f>一括契約【税込用】必要積算経費一覧表_当該年度!$B$18</f>
        <v>管理番号：</v>
      </c>
      <c r="E16" s="512" t="str">
        <f>IF(一括契約【税込用】必要積算経費一覧表_当該年度!$H$30&lt;&gt;0, 一括契約【税込用】必要積算経費一覧表_当該年度!$H$30," ")</f>
        <v xml:space="preserve"> </v>
      </c>
      <c r="F16" s="512"/>
      <c r="G16" s="62"/>
      <c r="H16" s="62"/>
      <c r="I16" s="62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IF(一括契約【税込用】必要積算経費一覧表_当該年度!$F$30&lt;&gt;0, 一括契約【税込用】必要積算経費一覧表_当該年度!$F$30," ")</f>
        <v xml:space="preserve"> </v>
      </c>
      <c r="F17" s="496"/>
      <c r="G17" s="496"/>
      <c r="H17" s="496"/>
      <c r="I17" s="496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47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一括契約【税込用】必要積算経費一覧表_当該年度!$C$54</f>
        <v>Ⅳ　その他</v>
      </c>
      <c r="D20" s="502"/>
      <c r="E20" s="502"/>
      <c r="F20" s="502"/>
      <c r="G20" s="515"/>
      <c r="H20" s="54">
        <f>H21+H42+H48+H59+H70+H76</f>
        <v>0</v>
      </c>
      <c r="I20" s="65">
        <f>I21+I42+I48+I59+I70+I76</f>
        <v>0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一括契約【税込用】必要積算経費一覧表_当該年度!$D$55</f>
        <v>１　外注費</v>
      </c>
      <c r="E21" s="493"/>
      <c r="F21" s="493"/>
      <c r="G21" s="494"/>
      <c r="H21" s="55">
        <f>SUM(H22:H41)</f>
        <v>0</v>
      </c>
      <c r="I21" s="89">
        <f>IFERROR(ROUNDDOWN(H21*(1+一括契約【税込用】必要積算経費一覧表_当該年度!$G$70),0),0)</f>
        <v>0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97</v>
      </c>
      <c r="E22" s="276"/>
      <c r="F22" s="348"/>
      <c r="G22" s="266"/>
      <c r="H22" s="177"/>
      <c r="I22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98</v>
      </c>
      <c r="E23" s="267"/>
      <c r="F23" s="349"/>
      <c r="G23" s="268"/>
      <c r="H23" s="187"/>
      <c r="I2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99</v>
      </c>
      <c r="E24" s="267"/>
      <c r="F24" s="349"/>
      <c r="G24" s="268"/>
      <c r="H24" s="187"/>
      <c r="I24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100</v>
      </c>
      <c r="E25" s="267"/>
      <c r="F25" s="349"/>
      <c r="G25" s="268"/>
      <c r="H25" s="187"/>
      <c r="I25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101</v>
      </c>
      <c r="E26" s="267"/>
      <c r="F26" s="349"/>
      <c r="G26" s="268"/>
      <c r="H26" s="187"/>
      <c r="I2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102</v>
      </c>
      <c r="E27" s="267"/>
      <c r="F27" s="349"/>
      <c r="G27" s="268"/>
      <c r="H27" s="187"/>
      <c r="I27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103</v>
      </c>
      <c r="E28" s="267"/>
      <c r="F28" s="349"/>
      <c r="G28" s="268"/>
      <c r="H28" s="187"/>
      <c r="I2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104</v>
      </c>
      <c r="E29" s="267"/>
      <c r="F29" s="349"/>
      <c r="G29" s="268"/>
      <c r="H29" s="187"/>
      <c r="I29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105</v>
      </c>
      <c r="E30" s="267"/>
      <c r="F30" s="349"/>
      <c r="G30" s="268"/>
      <c r="H30" s="187"/>
      <c r="I30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106</v>
      </c>
      <c r="E31" s="267"/>
      <c r="F31" s="349"/>
      <c r="G31" s="268"/>
      <c r="H31" s="187"/>
      <c r="I31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107</v>
      </c>
      <c r="E32" s="267"/>
      <c r="F32" s="349"/>
      <c r="G32" s="268"/>
      <c r="H32" s="187"/>
      <c r="I3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108</v>
      </c>
      <c r="E33" s="267"/>
      <c r="F33" s="349"/>
      <c r="G33" s="268"/>
      <c r="H33" s="187"/>
      <c r="I3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109</v>
      </c>
      <c r="E34" s="267"/>
      <c r="F34" s="349"/>
      <c r="G34" s="268"/>
      <c r="H34" s="187"/>
      <c r="I34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110</v>
      </c>
      <c r="E35" s="267"/>
      <c r="F35" s="349"/>
      <c r="G35" s="268"/>
      <c r="H35" s="187"/>
      <c r="I35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111</v>
      </c>
      <c r="E36" s="267"/>
      <c r="F36" s="349"/>
      <c r="G36" s="268"/>
      <c r="H36" s="187"/>
      <c r="I3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112</v>
      </c>
      <c r="E37" s="152"/>
      <c r="F37" s="352"/>
      <c r="G37" s="153"/>
      <c r="H37" s="187"/>
      <c r="I37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113</v>
      </c>
      <c r="E38" s="267"/>
      <c r="F38" s="349"/>
      <c r="G38" s="268"/>
      <c r="H38" s="187"/>
      <c r="I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114</v>
      </c>
      <c r="E39" s="267"/>
      <c r="F39" s="349"/>
      <c r="G39" s="268"/>
      <c r="H39" s="187"/>
      <c r="I39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115</v>
      </c>
      <c r="E40" s="267"/>
      <c r="F40" s="353"/>
      <c r="G40" s="268"/>
      <c r="H40" s="187"/>
      <c r="I40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3"/>
      <c r="D41" s="175" t="s">
        <v>116</v>
      </c>
      <c r="E41" s="278"/>
      <c r="F41" s="357"/>
      <c r="G41" s="279"/>
      <c r="H41" s="183"/>
      <c r="I41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一括契約【税込用】必要積算経費一覧表_当該年度!$D$56</f>
        <v>２　印刷製本費</v>
      </c>
      <c r="E42" s="499"/>
      <c r="F42" s="499"/>
      <c r="G42" s="500"/>
      <c r="H42" s="98">
        <f>SUM(H43:H47)</f>
        <v>0</v>
      </c>
      <c r="I42" s="88">
        <f>IFERROR(ROUNDDOWN(H42*(1+一括契約【税込用】必要積算経費一覧表_当該年度!$G$70),0),0)</f>
        <v>0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49" t="s">
        <v>97</v>
      </c>
      <c r="E43" s="280"/>
      <c r="F43" s="359"/>
      <c r="G43" s="266"/>
      <c r="H43" s="177"/>
      <c r="I4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98</v>
      </c>
      <c r="E44" s="267"/>
      <c r="F44" s="353"/>
      <c r="G44" s="268"/>
      <c r="H44" s="187"/>
      <c r="I44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99</v>
      </c>
      <c r="E45" s="267"/>
      <c r="F45" s="353"/>
      <c r="G45" s="268"/>
      <c r="H45" s="187"/>
      <c r="I45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100</v>
      </c>
      <c r="E46" s="267"/>
      <c r="F46" s="353"/>
      <c r="G46" s="268"/>
      <c r="H46" s="187"/>
      <c r="I4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thickBot="1" x14ac:dyDescent="0.2">
      <c r="C47" s="43"/>
      <c r="D47" s="175" t="s">
        <v>101</v>
      </c>
      <c r="E47" s="278"/>
      <c r="F47" s="357"/>
      <c r="G47" s="279"/>
      <c r="H47" s="183"/>
      <c r="I47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thickBot="1" x14ac:dyDescent="0.2">
      <c r="C48" s="43"/>
      <c r="D48" s="506" t="str">
        <f>一括契約【税込用】必要積算経費一覧表_当該年度!$D$57</f>
        <v>３　会議費</v>
      </c>
      <c r="E48" s="507"/>
      <c r="F48" s="507"/>
      <c r="G48" s="511"/>
      <c r="H48" s="98">
        <f>SUM(H49:H58)</f>
        <v>0</v>
      </c>
      <c r="I48" s="88">
        <f>IFERROR(ROUNDDOWN(H48*(1+一括契約【税込用】必要積算経費一覧表_当該年度!$G$70),0),0)</f>
        <v>0</v>
      </c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49" t="s">
        <v>97</v>
      </c>
      <c r="E49" s="280"/>
      <c r="F49" s="359"/>
      <c r="G49" s="266"/>
      <c r="H49" s="177"/>
      <c r="I49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98</v>
      </c>
      <c r="E50" s="267"/>
      <c r="F50" s="353"/>
      <c r="G50" s="268"/>
      <c r="H50" s="187"/>
      <c r="I50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99</v>
      </c>
      <c r="E51" s="267"/>
      <c r="F51" s="353"/>
      <c r="G51" s="268"/>
      <c r="H51" s="187"/>
      <c r="I51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100</v>
      </c>
      <c r="E52" s="267"/>
      <c r="F52" s="353"/>
      <c r="G52" s="268"/>
      <c r="H52" s="187"/>
      <c r="I52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101</v>
      </c>
      <c r="E53" s="267"/>
      <c r="F53" s="353"/>
      <c r="G53" s="268"/>
      <c r="H53" s="187"/>
      <c r="I53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102</v>
      </c>
      <c r="E54" s="267"/>
      <c r="F54" s="353"/>
      <c r="G54" s="268"/>
      <c r="H54" s="187"/>
      <c r="I54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103</v>
      </c>
      <c r="E55" s="267"/>
      <c r="F55" s="353"/>
      <c r="G55" s="268"/>
      <c r="H55" s="187"/>
      <c r="I55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104</v>
      </c>
      <c r="E56" s="267"/>
      <c r="F56" s="353"/>
      <c r="G56" s="268"/>
      <c r="H56" s="187"/>
      <c r="I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x14ac:dyDescent="0.15">
      <c r="C57" s="43"/>
      <c r="D57" s="151" t="s">
        <v>105</v>
      </c>
      <c r="E57" s="267"/>
      <c r="F57" s="353"/>
      <c r="G57" s="268"/>
      <c r="H57" s="187"/>
      <c r="I57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3:22" ht="20.100000000000001" customHeight="1" thickBot="1" x14ac:dyDescent="0.2">
      <c r="C58" s="223"/>
      <c r="D58" s="157" t="s">
        <v>106</v>
      </c>
      <c r="E58" s="167"/>
      <c r="F58" s="360"/>
      <c r="G58" s="168"/>
      <c r="H58" s="181"/>
      <c r="I58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3:22" ht="20.100000000000001" customHeight="1" thickBot="1" x14ac:dyDescent="0.2">
      <c r="C59" s="43"/>
      <c r="D59" s="492" t="str">
        <f>一括契約【税込用】必要積算経費一覧表_当該年度!$D$58</f>
        <v>４　通信運搬費</v>
      </c>
      <c r="E59" s="493"/>
      <c r="F59" s="493"/>
      <c r="G59" s="494"/>
      <c r="H59" s="98">
        <f>SUM(H60:H69)</f>
        <v>0</v>
      </c>
      <c r="I59" s="88">
        <f>IFERROR(ROUNDDOWN(H59*(1+一括契約【税込用】必要積算経費一覧表_当該年度!$G$70),0),0)</f>
        <v>0</v>
      </c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3:22" ht="20.100000000000001" customHeight="1" x14ac:dyDescent="0.15">
      <c r="C60" s="43"/>
      <c r="D60" s="169" t="s">
        <v>97</v>
      </c>
      <c r="E60" s="165"/>
      <c r="F60" s="361"/>
      <c r="G60" s="170"/>
      <c r="H60" s="188"/>
      <c r="I60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3:22" ht="20.100000000000001" customHeight="1" x14ac:dyDescent="0.15">
      <c r="C61" s="43"/>
      <c r="D61" s="151" t="s">
        <v>98</v>
      </c>
      <c r="E61" s="152"/>
      <c r="F61" s="362"/>
      <c r="G61" s="155"/>
      <c r="H61" s="187"/>
      <c r="I61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3:22" ht="20.100000000000001" customHeight="1" x14ac:dyDescent="0.15">
      <c r="C62" s="43"/>
      <c r="D62" s="151" t="s">
        <v>99</v>
      </c>
      <c r="E62" s="166"/>
      <c r="F62" s="362"/>
      <c r="G62" s="155"/>
      <c r="H62" s="187"/>
      <c r="I62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3:22" ht="20.100000000000001" customHeight="1" x14ac:dyDescent="0.15">
      <c r="C63" s="43"/>
      <c r="D63" s="151" t="s">
        <v>100</v>
      </c>
      <c r="E63" s="166"/>
      <c r="F63" s="362"/>
      <c r="G63" s="155"/>
      <c r="H63" s="187"/>
      <c r="I63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3:22" ht="20.100000000000001" customHeight="1" x14ac:dyDescent="0.15">
      <c r="C64" s="43"/>
      <c r="D64" s="151" t="s">
        <v>101</v>
      </c>
      <c r="E64" s="166"/>
      <c r="F64" s="362"/>
      <c r="G64" s="155"/>
      <c r="H64" s="187"/>
      <c r="I64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3:22" ht="20.100000000000001" customHeight="1" x14ac:dyDescent="0.15">
      <c r="C65" s="43"/>
      <c r="D65" s="151" t="s">
        <v>102</v>
      </c>
      <c r="E65" s="166"/>
      <c r="F65" s="362"/>
      <c r="G65" s="155"/>
      <c r="H65" s="187"/>
      <c r="I65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3:22" ht="20.100000000000001" customHeight="1" x14ac:dyDescent="0.15">
      <c r="C66" s="43"/>
      <c r="D66" s="151" t="s">
        <v>103</v>
      </c>
      <c r="E66" s="166"/>
      <c r="F66" s="362"/>
      <c r="G66" s="155"/>
      <c r="H66" s="187"/>
      <c r="I6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3:22" ht="20.100000000000001" customHeight="1" x14ac:dyDescent="0.15">
      <c r="C67" s="43"/>
      <c r="D67" s="151" t="s">
        <v>104</v>
      </c>
      <c r="E67" s="166"/>
      <c r="F67" s="362"/>
      <c r="G67" s="155"/>
      <c r="H67" s="187"/>
      <c r="I67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3:22" ht="20.100000000000001" customHeight="1" x14ac:dyDescent="0.15">
      <c r="C68" s="43"/>
      <c r="D68" s="151" t="s">
        <v>105</v>
      </c>
      <c r="E68" s="166"/>
      <c r="F68" s="362"/>
      <c r="G68" s="171"/>
      <c r="H68" s="187"/>
      <c r="I68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3:22" ht="20.100000000000001" customHeight="1" thickBot="1" x14ac:dyDescent="0.2">
      <c r="C69" s="44"/>
      <c r="D69" s="157" t="s">
        <v>106</v>
      </c>
      <c r="E69" s="167"/>
      <c r="F69" s="360"/>
      <c r="G69" s="182"/>
      <c r="H69" s="181"/>
      <c r="I69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3:22" ht="20.100000000000001" customHeight="1" thickBot="1" x14ac:dyDescent="0.2">
      <c r="C70" s="43"/>
      <c r="D70" s="492" t="str">
        <f>一括契約【税込用】必要積算経費一覧表_当該年度!$D$59</f>
        <v>５　光熱水料</v>
      </c>
      <c r="E70" s="493"/>
      <c r="F70" s="493"/>
      <c r="G70" s="494"/>
      <c r="H70" s="98">
        <f>SUM(H71:H75)</f>
        <v>0</v>
      </c>
      <c r="I70" s="88">
        <f>IFERROR(ROUNDDOWN(H70*(1+一括契約【税込用】必要積算経費一覧表_当該年度!$G$70),0),0)</f>
        <v>0</v>
      </c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3:22" ht="20.100000000000001" customHeight="1" x14ac:dyDescent="0.15">
      <c r="C71" s="43"/>
      <c r="D71" s="149" t="s">
        <v>97</v>
      </c>
      <c r="E71" s="165"/>
      <c r="F71" s="361"/>
      <c r="G71" s="225"/>
      <c r="H71" s="177"/>
      <c r="I71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3:22" ht="20.100000000000001" customHeight="1" x14ac:dyDescent="0.15">
      <c r="C72" s="43"/>
      <c r="D72" s="151" t="s">
        <v>98</v>
      </c>
      <c r="E72" s="166"/>
      <c r="F72" s="362"/>
      <c r="G72" s="171"/>
      <c r="H72" s="187"/>
      <c r="I72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3:22" ht="20.100000000000001" customHeight="1" x14ac:dyDescent="0.15">
      <c r="C73" s="43"/>
      <c r="D73" s="151" t="s">
        <v>99</v>
      </c>
      <c r="E73" s="166"/>
      <c r="F73" s="362"/>
      <c r="G73" s="171"/>
      <c r="H73" s="187"/>
      <c r="I73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3:22" ht="20.100000000000001" customHeight="1" x14ac:dyDescent="0.15">
      <c r="C74" s="43"/>
      <c r="D74" s="151" t="s">
        <v>100</v>
      </c>
      <c r="E74" s="166"/>
      <c r="F74" s="362"/>
      <c r="G74" s="171"/>
      <c r="H74" s="187"/>
      <c r="I74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3:22" ht="20.100000000000001" customHeight="1" thickBot="1" x14ac:dyDescent="0.2">
      <c r="C75" s="43"/>
      <c r="D75" s="157" t="s">
        <v>101</v>
      </c>
      <c r="E75" s="167"/>
      <c r="F75" s="360"/>
      <c r="G75" s="182"/>
      <c r="H75" s="181"/>
      <c r="I75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3:22" ht="20.100000000000001" customHeight="1" thickBot="1" x14ac:dyDescent="0.2">
      <c r="C76" s="43"/>
      <c r="D76" s="492" t="str">
        <f>一括契約【税込用】必要積算経費一覧表_当該年度!$D$60</f>
        <v>６　その他(諸経費）</v>
      </c>
      <c r="E76" s="493"/>
      <c r="F76" s="493"/>
      <c r="G76" s="494"/>
      <c r="H76" s="98">
        <f>SUM(H77:H96)</f>
        <v>0</v>
      </c>
      <c r="I76" s="88">
        <f>IFERROR(ROUNDDOWN(H76*(1+一括契約【税込用】必要積算経費一覧表_当該年度!$G$70),0),0)</f>
        <v>0</v>
      </c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3:22" ht="20.100000000000001" customHeight="1" x14ac:dyDescent="0.15">
      <c r="C77" s="43"/>
      <c r="D77" s="149" t="s">
        <v>97</v>
      </c>
      <c r="E77" s="179"/>
      <c r="F77" s="363"/>
      <c r="G77" s="160"/>
      <c r="H77" s="177"/>
      <c r="I77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3:22" ht="20.100000000000001" customHeight="1" x14ac:dyDescent="0.15">
      <c r="C78" s="43"/>
      <c r="D78" s="149" t="s">
        <v>98</v>
      </c>
      <c r="E78" s="179"/>
      <c r="F78" s="364"/>
      <c r="G78" s="225"/>
      <c r="H78" s="177"/>
      <c r="I78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3:22" ht="20.100000000000001" customHeight="1" x14ac:dyDescent="0.15">
      <c r="C79" s="43"/>
      <c r="D79" s="149" t="s">
        <v>99</v>
      </c>
      <c r="E79" s="179"/>
      <c r="F79" s="364"/>
      <c r="G79" s="225"/>
      <c r="H79" s="177"/>
      <c r="I79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3:22" ht="20.100000000000001" customHeight="1" x14ac:dyDescent="0.15">
      <c r="C80" s="43"/>
      <c r="D80" s="149" t="s">
        <v>100</v>
      </c>
      <c r="E80" s="179"/>
      <c r="F80" s="364"/>
      <c r="G80" s="225"/>
      <c r="H80" s="177"/>
      <c r="I80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3:22" ht="20.100000000000001" customHeight="1" x14ac:dyDescent="0.15">
      <c r="C81" s="43"/>
      <c r="D81" s="149" t="s">
        <v>101</v>
      </c>
      <c r="E81" s="179"/>
      <c r="F81" s="364"/>
      <c r="G81" s="225"/>
      <c r="H81" s="177"/>
      <c r="I81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3:22" ht="20.100000000000001" customHeight="1" x14ac:dyDescent="0.15">
      <c r="C82" s="43"/>
      <c r="D82" s="149" t="s">
        <v>102</v>
      </c>
      <c r="E82" s="179"/>
      <c r="F82" s="364"/>
      <c r="G82" s="225"/>
      <c r="H82" s="177"/>
      <c r="I82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3:22" ht="20.100000000000001" customHeight="1" x14ac:dyDescent="0.15">
      <c r="C83" s="43"/>
      <c r="D83" s="149" t="s">
        <v>103</v>
      </c>
      <c r="E83" s="179"/>
      <c r="F83" s="364"/>
      <c r="G83" s="225"/>
      <c r="H83" s="177"/>
      <c r="I83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3:22" ht="20.100000000000001" customHeight="1" x14ac:dyDescent="0.15">
      <c r="C84" s="43"/>
      <c r="D84" s="149" t="s">
        <v>104</v>
      </c>
      <c r="E84" s="179"/>
      <c r="F84" s="364"/>
      <c r="G84" s="225"/>
      <c r="H84" s="177"/>
      <c r="I84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3:22" ht="20.100000000000001" customHeight="1" x14ac:dyDescent="0.15">
      <c r="C85" s="43"/>
      <c r="D85" s="149" t="s">
        <v>105</v>
      </c>
      <c r="E85" s="179"/>
      <c r="F85" s="364"/>
      <c r="G85" s="225"/>
      <c r="H85" s="177"/>
      <c r="I85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3:22" ht="20.100000000000001" customHeight="1" x14ac:dyDescent="0.15">
      <c r="C86" s="43"/>
      <c r="D86" s="149" t="s">
        <v>106</v>
      </c>
      <c r="E86" s="179"/>
      <c r="F86" s="364"/>
      <c r="G86" s="225"/>
      <c r="H86" s="177"/>
      <c r="I8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3:22" ht="20.100000000000001" customHeight="1" x14ac:dyDescent="0.15">
      <c r="C87" s="43"/>
      <c r="D87" s="149" t="s">
        <v>107</v>
      </c>
      <c r="E87" s="179"/>
      <c r="F87" s="364"/>
      <c r="G87" s="225"/>
      <c r="H87" s="177"/>
      <c r="I87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3:22" ht="20.100000000000001" customHeight="1" x14ac:dyDescent="0.15">
      <c r="C88" s="43"/>
      <c r="D88" s="149" t="s">
        <v>108</v>
      </c>
      <c r="E88" s="179"/>
      <c r="F88" s="364"/>
      <c r="G88" s="225"/>
      <c r="H88" s="177"/>
      <c r="I88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3:22" ht="20.100000000000001" customHeight="1" x14ac:dyDescent="0.15">
      <c r="C89" s="43"/>
      <c r="D89" s="149" t="s">
        <v>109</v>
      </c>
      <c r="E89" s="179"/>
      <c r="F89" s="364"/>
      <c r="G89" s="225"/>
      <c r="H89" s="177"/>
      <c r="I89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3:22" ht="20.100000000000001" customHeight="1" x14ac:dyDescent="0.15">
      <c r="C90" s="43"/>
      <c r="D90" s="149" t="s">
        <v>110</v>
      </c>
      <c r="E90" s="179"/>
      <c r="F90" s="364"/>
      <c r="G90" s="225"/>
      <c r="H90" s="177"/>
      <c r="I90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3:22" ht="20.100000000000001" customHeight="1" x14ac:dyDescent="0.15">
      <c r="C91" s="43"/>
      <c r="D91" s="149" t="s">
        <v>111</v>
      </c>
      <c r="E91" s="179"/>
      <c r="F91" s="364"/>
      <c r="G91" s="225"/>
      <c r="H91" s="177"/>
      <c r="I91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3:22" ht="20.100000000000001" customHeight="1" x14ac:dyDescent="0.15">
      <c r="C92" s="43"/>
      <c r="D92" s="149" t="s">
        <v>112</v>
      </c>
      <c r="E92" s="179"/>
      <c r="F92" s="364"/>
      <c r="G92" s="225"/>
      <c r="H92" s="177"/>
      <c r="I92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3:22" ht="20.100000000000001" customHeight="1" x14ac:dyDescent="0.15">
      <c r="C93" s="43"/>
      <c r="D93" s="151" t="s">
        <v>113</v>
      </c>
      <c r="E93" s="166"/>
      <c r="F93" s="362"/>
      <c r="G93" s="171"/>
      <c r="H93" s="187"/>
      <c r="I93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3:22" ht="20.100000000000001" customHeight="1" x14ac:dyDescent="0.15">
      <c r="C94" s="43"/>
      <c r="D94" s="151" t="s">
        <v>114</v>
      </c>
      <c r="E94" s="166"/>
      <c r="F94" s="362"/>
      <c r="G94" s="171"/>
      <c r="H94" s="187"/>
      <c r="I94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3:22" ht="20.100000000000001" customHeight="1" x14ac:dyDescent="0.15">
      <c r="C95" s="43"/>
      <c r="D95" s="151" t="s">
        <v>115</v>
      </c>
      <c r="E95" s="166"/>
      <c r="F95" s="362"/>
      <c r="G95" s="171"/>
      <c r="H95" s="187"/>
      <c r="I95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3:22" ht="20.100000000000001" customHeight="1" thickBot="1" x14ac:dyDescent="0.2">
      <c r="C96" s="45"/>
      <c r="D96" s="162" t="s">
        <v>116</v>
      </c>
      <c r="E96" s="172"/>
      <c r="F96" s="371"/>
      <c r="G96" s="173"/>
      <c r="H96" s="184"/>
      <c r="I9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</sheetData>
  <sheetProtection algorithmName="SHA-512" hashValue="utlAn28bLEkgiDtHuAUwLoG0+uYUMOUjoRZULfbVpeb7HR08jgkiy60btHqWECWTb00s3jGf56m2nLVfnVkVog==" saltValue="tdBeK0ab/k+qJp34BA2xiQ==" spinCount="100000" sheet="1" formatCells="0" formatRows="0" insertRows="0"/>
  <protectedRanges>
    <protectedRange sqref="D22:H41 D43:H47 D49:H58 D60:H69 D71:H75 D77:H96" name="範囲1"/>
    <protectedRange sqref="K19:V96" name="範囲2"/>
  </protectedRanges>
  <mergeCells count="19">
    <mergeCell ref="D76:G76"/>
    <mergeCell ref="C20:G20"/>
    <mergeCell ref="D21:G21"/>
    <mergeCell ref="D42:G42"/>
    <mergeCell ref="D48:G48"/>
    <mergeCell ref="D59:G59"/>
    <mergeCell ref="D70:G70"/>
    <mergeCell ref="E16:F16"/>
    <mergeCell ref="C18:G18"/>
    <mergeCell ref="C12:H12"/>
    <mergeCell ref="C15:D15"/>
    <mergeCell ref="C17:D17"/>
    <mergeCell ref="C14:D14"/>
    <mergeCell ref="C13:D13"/>
    <mergeCell ref="E13:I13"/>
    <mergeCell ref="E15:I15"/>
    <mergeCell ref="E14:I14"/>
    <mergeCell ref="E17:I17"/>
    <mergeCell ref="H18:I18"/>
  </mergeCells>
  <phoneticPr fontId="5"/>
  <dataValidations count="1">
    <dataValidation type="whole" operator="greaterThanOrEqual" allowBlank="1" showInputMessage="1" showErrorMessage="1" error="整数を入力してください。" sqref="H22:H41 H77:H96 H71:H75 H60:H69 H49:H58 H43:H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0" fitToHeight="0" orientation="portrait" r:id="rId1"/>
  <headerFooter alignWithMargins="0">
    <oddHeader>&amp;L(30-2)
様式１－１－２別紙１&amp;R年度別実施計画書　別紙１</oddHeader>
    <oddFooter>&amp;C&amp;P／&amp;N</oddFooter>
  </headerFooter>
  <rowBreaks count="1" manualBreakCount="1">
    <brk id="58" min="2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2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I22" sqref="I22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9" width="10.625" style="38"/>
    <col min="10" max="10" width="10.625" style="38" customWidth="1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A2"/>
      <c r="C2" s="260" t="str">
        <f>'代表者_明細(Ⅰ物品費）'!C2</f>
        <v>［記入要領］</v>
      </c>
    </row>
    <row r="3" spans="1:10" ht="12" x14ac:dyDescent="0.15">
      <c r="C3" s="264" t="str">
        <f>'代表者_明細(Ⅰ物品費）'!C3</f>
        <v>１．水色地/黄色地のセル</v>
      </c>
    </row>
    <row r="4" spans="1:10" ht="12" x14ac:dyDescent="0.15">
      <c r="C4" s="260" t="str">
        <f>'代表者_明細(Ⅰ物品費）'!C4</f>
        <v>　　・水色地のセルのみ必要事項を記入してください。</v>
      </c>
    </row>
    <row r="5" spans="1:10" ht="12" x14ac:dyDescent="0.15">
      <c r="C5" s="261" t="str">
        <f>'代表者_明細(Ⅰ物品費）'!C5</f>
        <v>　　・文字入力が不要なセルは空欄にしておいてください。</v>
      </c>
    </row>
    <row r="6" spans="1:10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0" ht="12" x14ac:dyDescent="0.15">
      <c r="C7" s="264" t="str">
        <f>'代表者_明細(Ⅰ物品費）'!C7</f>
        <v>２．行の追加・削除と行の高さ調整</v>
      </c>
    </row>
    <row r="8" spans="1:10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0" ht="12" x14ac:dyDescent="0.15">
      <c r="C9" s="260"/>
    </row>
    <row r="12" spans="1:10" ht="20.100000000000001" customHeight="1" x14ac:dyDescent="0.15">
      <c r="C12" s="481" t="s">
        <v>57</v>
      </c>
      <c r="D12" s="482"/>
      <c r="E12" s="482"/>
      <c r="F12" s="482"/>
      <c r="G12" s="482"/>
      <c r="H12" s="482"/>
    </row>
    <row r="13" spans="1:10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60"/>
      <c r="J13" s="60"/>
    </row>
    <row r="14" spans="1:10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60"/>
      <c r="J14" s="60"/>
    </row>
    <row r="15" spans="1:10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60"/>
      <c r="J15" s="60"/>
    </row>
    <row r="16" spans="1:10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IF(一括契約【税込用】必要積算経費一覧表_当該年度!$H$19&lt;&gt;0, 一括契約【税込用】必要積算経費一覧表_当該年度!$H$19," ")</f>
        <v>999A0101</v>
      </c>
      <c r="F16" s="346"/>
      <c r="G16" s="62"/>
      <c r="H16" s="62"/>
      <c r="I16" s="60"/>
      <c r="J16" s="60"/>
    </row>
    <row r="17" spans="3:22" ht="27" customHeight="1" thickBot="1" x14ac:dyDescent="0.2">
      <c r="C17" s="484" t="str">
        <f>一括契約【税込用】必要積算経費一覧表_当該年度!$B$19</f>
        <v>代表研究者：</v>
      </c>
      <c r="D17" s="484"/>
      <c r="E17" s="496" t="str">
        <f>IF(一括契約【税込用】必要積算経費一覧表_当該年度!$F$19&lt;&gt;0, 一括契約【税込用】必要積算経費一覧表_当該年度!$F$19," ")</f>
        <v>××××株式会社</v>
      </c>
      <c r="F17" s="496"/>
      <c r="G17" s="496"/>
      <c r="H17" s="496"/>
      <c r="I17" s="61"/>
      <c r="J17" s="61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140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146</v>
      </c>
      <c r="J19" s="109" t="s">
        <v>147</v>
      </c>
      <c r="K19" s="480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一括契約【税込用】必要積算経費一覧表_当該年度!$C$49</f>
        <v>Ⅱ　人件費・謝金</v>
      </c>
      <c r="D20" s="502"/>
      <c r="E20" s="497" t="s">
        <v>255</v>
      </c>
      <c r="F20" s="497"/>
      <c r="G20" s="498"/>
      <c r="H20" s="92">
        <f>H21+H42</f>
        <v>0</v>
      </c>
      <c r="I20" s="92">
        <f>I21+I42</f>
        <v>0</v>
      </c>
      <c r="J20" s="99">
        <f>J21+J42</f>
        <v>0</v>
      </c>
      <c r="K20" s="65">
        <f>H20+I20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一括契約【税込用】必要積算経費一覧表_当該年度!$D$50</f>
        <v>１　人件費</v>
      </c>
      <c r="E21" s="493"/>
      <c r="F21" s="493"/>
      <c r="G21" s="493"/>
      <c r="H21" s="94">
        <f>SUM(H22:H41)</f>
        <v>0</v>
      </c>
      <c r="I21" s="101">
        <f>SUM(I22:I41)</f>
        <v>0</v>
      </c>
      <c r="J21" s="91">
        <f>IFERROR(ROUNDDOWN(I21*一括契約【税込用】必要積算経費一覧表_当該年度!$G$70,0),0)</f>
        <v>0</v>
      </c>
      <c r="K21" s="89">
        <f>H21+I21</f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28"/>
      <c r="I22" s="1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77"/>
      <c r="F23" s="349"/>
      <c r="G23" s="268"/>
      <c r="H23" s="129"/>
      <c r="I23" s="1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77"/>
      <c r="F24" s="349"/>
      <c r="G24" s="268"/>
      <c r="H24" s="129"/>
      <c r="I24" s="1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93</v>
      </c>
      <c r="E25" s="277"/>
      <c r="F25" s="349"/>
      <c r="G25" s="268"/>
      <c r="H25" s="129"/>
      <c r="I25" s="1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94</v>
      </c>
      <c r="E26" s="277"/>
      <c r="F26" s="349"/>
      <c r="G26" s="268"/>
      <c r="H26" s="129"/>
      <c r="I26" s="1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77"/>
      <c r="F27" s="349"/>
      <c r="G27" s="268"/>
      <c r="H27" s="129"/>
      <c r="I27" s="1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77"/>
      <c r="F28" s="349"/>
      <c r="G28" s="268"/>
      <c r="H28" s="129"/>
      <c r="I28" s="1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77"/>
      <c r="F29" s="349"/>
      <c r="G29" s="268"/>
      <c r="H29" s="129"/>
      <c r="I29" s="1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77"/>
      <c r="F30" s="349"/>
      <c r="G30" s="268"/>
      <c r="H30" s="129"/>
      <c r="I30" s="1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77"/>
      <c r="F31" s="349"/>
      <c r="G31" s="268"/>
      <c r="H31" s="129"/>
      <c r="I31" s="1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77"/>
      <c r="F32" s="349"/>
      <c r="G32" s="268"/>
      <c r="H32" s="129"/>
      <c r="I32" s="1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77"/>
      <c r="F33" s="349"/>
      <c r="G33" s="268"/>
      <c r="H33" s="129"/>
      <c r="I33" s="1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77"/>
      <c r="F34" s="349"/>
      <c r="G34" s="268"/>
      <c r="H34" s="129"/>
      <c r="I34" s="1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77"/>
      <c r="F35" s="349"/>
      <c r="G35" s="268"/>
      <c r="H35" s="129"/>
      <c r="I35" s="1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77"/>
      <c r="F36" s="349"/>
      <c r="G36" s="268"/>
      <c r="H36" s="129"/>
      <c r="I36" s="1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66"/>
      <c r="F37" s="352"/>
      <c r="G37" s="153"/>
      <c r="H37" s="129"/>
      <c r="I37" s="1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77"/>
      <c r="F38" s="349"/>
      <c r="G38" s="268"/>
      <c r="H38" s="129"/>
      <c r="I38" s="1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77"/>
      <c r="F39" s="349"/>
      <c r="G39" s="268"/>
      <c r="H39" s="129"/>
      <c r="I39" s="1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77"/>
      <c r="F40" s="353"/>
      <c r="G40" s="289"/>
      <c r="H40" s="129"/>
      <c r="I40" s="1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4"/>
      <c r="D41" s="157" t="s">
        <v>38</v>
      </c>
      <c r="E41" s="282"/>
      <c r="F41" s="354"/>
      <c r="G41" s="283"/>
      <c r="H41" s="130"/>
      <c r="I41" s="159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一括契約【税込用】必要積算経費一覧表_当該年度!$D$51</f>
        <v>２　謝金</v>
      </c>
      <c r="E42" s="499"/>
      <c r="F42" s="499"/>
      <c r="G42" s="500"/>
      <c r="H42" s="94">
        <f>SUM(H43:H52)</f>
        <v>0</v>
      </c>
      <c r="I42" s="98">
        <f>SUM(I43:I52)</f>
        <v>0</v>
      </c>
      <c r="J42" s="88">
        <f>IFERROR(ROUNDDOWN(I42*一括契約【税込用】必要積算経費一覧表_当該年度!$G$70,0),0)</f>
        <v>0</v>
      </c>
      <c r="K42" s="88">
        <f>H42+I42</f>
        <v>0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69" t="s">
        <v>13</v>
      </c>
      <c r="E43" s="276"/>
      <c r="F43" s="355"/>
      <c r="G43" s="284"/>
      <c r="H43" s="161"/>
      <c r="I43" s="1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14</v>
      </c>
      <c r="E44" s="267"/>
      <c r="F44" s="353"/>
      <c r="G44" s="269"/>
      <c r="H44" s="154"/>
      <c r="I44" s="1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15</v>
      </c>
      <c r="E45" s="277"/>
      <c r="F45" s="353"/>
      <c r="G45" s="269"/>
      <c r="H45" s="154"/>
      <c r="I45" s="1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16</v>
      </c>
      <c r="E46" s="277"/>
      <c r="F46" s="353"/>
      <c r="G46" s="285"/>
      <c r="H46" s="154"/>
      <c r="I46" s="1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17</v>
      </c>
      <c r="E47" s="277"/>
      <c r="F47" s="353"/>
      <c r="G47" s="285"/>
      <c r="H47" s="154"/>
      <c r="I47" s="1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18</v>
      </c>
      <c r="E48" s="277"/>
      <c r="F48" s="353"/>
      <c r="G48" s="285"/>
      <c r="H48" s="154"/>
      <c r="I48" s="1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19</v>
      </c>
      <c r="E49" s="277"/>
      <c r="F49" s="353"/>
      <c r="G49" s="285"/>
      <c r="H49" s="154"/>
      <c r="I49" s="1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20</v>
      </c>
      <c r="E50" s="277"/>
      <c r="F50" s="353"/>
      <c r="G50" s="285"/>
      <c r="H50" s="154"/>
      <c r="I50" s="1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21</v>
      </c>
      <c r="E51" s="277"/>
      <c r="F51" s="353"/>
      <c r="G51" s="285"/>
      <c r="H51" s="154"/>
      <c r="I51" s="1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thickBot="1" x14ac:dyDescent="0.2">
      <c r="C52" s="47"/>
      <c r="D52" s="162" t="s">
        <v>22</v>
      </c>
      <c r="E52" s="286"/>
      <c r="F52" s="356"/>
      <c r="G52" s="287"/>
      <c r="H52" s="163"/>
      <c r="I52" s="164"/>
      <c r="M52" s="56"/>
      <c r="N52" s="56"/>
      <c r="O52" s="56"/>
      <c r="P52" s="56"/>
      <c r="Q52" s="56"/>
      <c r="R52" s="56"/>
      <c r="S52" s="56"/>
      <c r="T52" s="56"/>
      <c r="U52" s="56"/>
      <c r="V52" s="56"/>
    </row>
  </sheetData>
  <sheetProtection algorithmName="SHA-512" hashValue="MI0BF5dcvLyuJHC4V3AmTBxeJHr0LfGl6DdkuMvRti+/aioXgBq413y+l4YdXRfesYEKH3j0rxZgKO5h6B57NA==" saltValue="QyO1+pJXsFp/w3qnnO1hEQ==" spinCount="100000" sheet="1" formatCells="0" formatRows="0" insertRows="0"/>
  <protectedRanges>
    <protectedRange sqref="D22:G41 I22:I41 D43:I52" name="範囲1"/>
    <protectedRange sqref="M19:V52" name="範囲2"/>
  </protectedRanges>
  <mergeCells count="17">
    <mergeCell ref="D42:G42"/>
    <mergeCell ref="E13:H13"/>
    <mergeCell ref="E15:H15"/>
    <mergeCell ref="E14:H14"/>
    <mergeCell ref="E17:H17"/>
    <mergeCell ref="D21:G21"/>
    <mergeCell ref="C20:D20"/>
    <mergeCell ref="E20:G20"/>
    <mergeCell ref="K18:K19"/>
    <mergeCell ref="C12:H12"/>
    <mergeCell ref="C15:D15"/>
    <mergeCell ref="C17:D17"/>
    <mergeCell ref="I18:J18"/>
    <mergeCell ref="C14:D14"/>
    <mergeCell ref="C13:D13"/>
    <mergeCell ref="H18:H19"/>
    <mergeCell ref="C18:G18"/>
  </mergeCells>
  <phoneticPr fontId="5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ColWidth="9" defaultRowHeight="20.100000000000001" customHeight="1" x14ac:dyDescent="0.15"/>
  <cols>
    <col min="1" max="1" width="10.625" style="52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9" width="10.5" style="38" customWidth="1"/>
    <col min="10" max="10" width="9" style="52"/>
    <col min="11" max="11" width="15.5" style="52" customWidth="1"/>
    <col min="12" max="16384" width="9" style="52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A2"/>
      <c r="C2" s="260" t="str">
        <f>'代表者_明細(Ⅰ物品費）'!C2</f>
        <v>［記入要領］</v>
      </c>
    </row>
    <row r="3" spans="1:9" ht="13.5" x14ac:dyDescent="0.15">
      <c r="C3" s="264" t="str">
        <f>'代表者_明細(Ⅰ物品費）'!C3</f>
        <v>１．水色地/黄色地のセル</v>
      </c>
    </row>
    <row r="4" spans="1:9" ht="13.5" x14ac:dyDescent="0.15">
      <c r="C4" s="260" t="str">
        <f>'代表者_明細(Ⅰ物品費）'!C4</f>
        <v>　　・水色地のセルのみ必要事項を記入してください。</v>
      </c>
    </row>
    <row r="5" spans="1:9" ht="13.5" x14ac:dyDescent="0.15">
      <c r="C5" s="261" t="str">
        <f>'代表者_明細(Ⅰ物品費）'!C5</f>
        <v>　　・文字入力が不要なセルは空欄にしておいてください。</v>
      </c>
    </row>
    <row r="6" spans="1:9" ht="13.5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3.5" x14ac:dyDescent="0.15">
      <c r="C7" s="381" t="str">
        <f>'代表者_明細(Ⅰ物品費）'!C7</f>
        <v>２．行の追加・削除と行の高さ調整</v>
      </c>
    </row>
    <row r="8" spans="1:9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3.5" x14ac:dyDescent="0.15">
      <c r="C9" s="260"/>
    </row>
    <row r="12" spans="1:9" ht="20.100000000000001" customHeight="1" x14ac:dyDescent="0.15">
      <c r="C12" s="481" t="s">
        <v>56</v>
      </c>
      <c r="D12" s="482"/>
      <c r="E12" s="482"/>
      <c r="F12" s="482"/>
      <c r="G12" s="482"/>
      <c r="H12" s="482"/>
    </row>
    <row r="13" spans="1:9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495"/>
    </row>
    <row r="14" spans="1:9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495"/>
    </row>
    <row r="15" spans="1:9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495"/>
    </row>
    <row r="16" spans="1:9" ht="27" customHeight="1" x14ac:dyDescent="0.15">
      <c r="C16" s="228"/>
      <c r="D16" s="228" t="str">
        <f>一括契約【税込用】必要積算経費一覧表_当該年度!$B$18</f>
        <v>管理番号：</v>
      </c>
      <c r="E16" s="512" t="str">
        <f>IF(一括契約【税込用】必要積算経費一覧表_当該年度!$H$31&lt;&gt;0, 一括契約【税込用】必要積算経費一覧表_当該年度!$H$31," ")</f>
        <v xml:space="preserve"> </v>
      </c>
      <c r="F16" s="512"/>
      <c r="G16" s="62"/>
      <c r="H16" s="62"/>
      <c r="I16" s="62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IF(一括契約【税込用】必要積算経費一覧表_当該年度!$F$31&lt;&gt;0, 一括契約【税込用】必要積算経費一覧表_当該年度!$F$31," ")</f>
        <v xml:space="preserve"> </v>
      </c>
      <c r="F17" s="496"/>
      <c r="G17" s="496"/>
      <c r="H17" s="496"/>
      <c r="I17" s="496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47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一括契約【税込用】必要積算経費一覧表_当該年度!$C$46</f>
        <v>Ⅰ　物品費</v>
      </c>
      <c r="D20" s="502"/>
      <c r="E20" s="502"/>
      <c r="F20" s="502"/>
      <c r="G20" s="515"/>
      <c r="H20" s="54">
        <f>H21+H37</f>
        <v>0</v>
      </c>
      <c r="I20" s="65">
        <f>I21+I37</f>
        <v>0</v>
      </c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一括契約【税込用】必要積算経費一覧表_当該年度!$D$47</f>
        <v>１　設備備品費</v>
      </c>
      <c r="E21" s="493"/>
      <c r="F21" s="493"/>
      <c r="G21" s="494"/>
      <c r="H21" s="55">
        <f>SUM(H22:H36)</f>
        <v>0</v>
      </c>
      <c r="I21" s="89">
        <f>IFERROR(ROUNDDOWN(H21*(1+一括契約【税込用】必要積算経費一覧表_当該年度!$G$70),0),0)</f>
        <v>0</v>
      </c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65"/>
      <c r="F22" s="348"/>
      <c r="G22" s="266"/>
      <c r="H22" s="177"/>
      <c r="J22" s="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87"/>
      <c r="J23" s="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87"/>
      <c r="J24" s="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9"/>
      <c r="H25" s="187"/>
      <c r="J25" s="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9"/>
      <c r="H26" s="187"/>
      <c r="J26" s="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9"/>
      <c r="H27" s="187"/>
      <c r="J27" s="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9"/>
      <c r="H28" s="187"/>
      <c r="J28" s="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9"/>
      <c r="H29" s="187"/>
      <c r="J29" s="38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9"/>
      <c r="H30" s="187"/>
      <c r="J30" s="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9"/>
      <c r="H31" s="187"/>
      <c r="J31" s="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9"/>
      <c r="H32" s="187"/>
      <c r="J32" s="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9"/>
      <c r="H33" s="187"/>
      <c r="J33" s="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9"/>
      <c r="H34" s="187"/>
      <c r="J34" s="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9"/>
      <c r="H35" s="187"/>
      <c r="J35" s="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thickBot="1" x14ac:dyDescent="0.2">
      <c r="C36" s="44"/>
      <c r="D36" s="157" t="s">
        <v>27</v>
      </c>
      <c r="E36" s="270"/>
      <c r="F36" s="350"/>
      <c r="G36" s="271"/>
      <c r="H36" s="181"/>
      <c r="I36" s="45"/>
      <c r="J36" s="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thickBot="1" x14ac:dyDescent="0.2">
      <c r="C37" s="43"/>
      <c r="D37" s="492" t="str">
        <f>一括契約【税込用】必要積算経費一覧表_当該年度!$D$48</f>
        <v>２　消耗品費</v>
      </c>
      <c r="E37" s="493"/>
      <c r="F37" s="493"/>
      <c r="G37" s="494"/>
      <c r="H37" s="98">
        <f>SUM(H38:H57)</f>
        <v>0</v>
      </c>
      <c r="I37" s="89">
        <f>IFERROR(ROUNDDOWN(H37*(1+一括契約【税込用】必要積算経費一覧表_当該年度!$G$70),0),0)</f>
        <v>0</v>
      </c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49" t="s">
        <v>3</v>
      </c>
      <c r="E38" s="265"/>
      <c r="F38" s="348"/>
      <c r="G38" s="272"/>
      <c r="H38" s="177"/>
      <c r="J38" s="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4</v>
      </c>
      <c r="E39" s="267"/>
      <c r="F39" s="349"/>
      <c r="G39" s="269"/>
      <c r="H39" s="187"/>
      <c r="J39" s="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5</v>
      </c>
      <c r="E40" s="267"/>
      <c r="F40" s="349"/>
      <c r="G40" s="269"/>
      <c r="H40" s="187"/>
      <c r="J40" s="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51" t="s">
        <v>6</v>
      </c>
      <c r="E41" s="267"/>
      <c r="F41" s="349"/>
      <c r="G41" s="269"/>
      <c r="H41" s="187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51" t="s">
        <v>7</v>
      </c>
      <c r="E42" s="267"/>
      <c r="F42" s="349"/>
      <c r="G42" s="269"/>
      <c r="H42" s="187"/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51" t="s">
        <v>8</v>
      </c>
      <c r="E43" s="267"/>
      <c r="F43" s="349"/>
      <c r="G43" s="269"/>
      <c r="H43" s="187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9</v>
      </c>
      <c r="E44" s="267"/>
      <c r="F44" s="349"/>
      <c r="G44" s="269"/>
      <c r="H44" s="187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10</v>
      </c>
      <c r="E45" s="267"/>
      <c r="F45" s="349"/>
      <c r="G45" s="269"/>
      <c r="H45" s="187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11</v>
      </c>
      <c r="E46" s="267"/>
      <c r="F46" s="349"/>
      <c r="G46" s="269"/>
      <c r="H46" s="187"/>
      <c r="J46" s="3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12</v>
      </c>
      <c r="E47" s="267"/>
      <c r="F47" s="349"/>
      <c r="G47" s="269"/>
      <c r="H47" s="187"/>
      <c r="J47" s="3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23</v>
      </c>
      <c r="E48" s="267"/>
      <c r="F48" s="349"/>
      <c r="G48" s="269"/>
      <c r="H48" s="187"/>
      <c r="J48" s="3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24</v>
      </c>
      <c r="E49" s="267"/>
      <c r="F49" s="349"/>
      <c r="G49" s="269"/>
      <c r="H49" s="187"/>
      <c r="J49" s="3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25</v>
      </c>
      <c r="E50" s="267"/>
      <c r="F50" s="349"/>
      <c r="G50" s="269"/>
      <c r="H50" s="187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26</v>
      </c>
      <c r="E51" s="267"/>
      <c r="F51" s="349"/>
      <c r="G51" s="269"/>
      <c r="H51" s="187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27</v>
      </c>
      <c r="E52" s="267"/>
      <c r="F52" s="349"/>
      <c r="G52" s="269"/>
      <c r="H52" s="187"/>
      <c r="J52" s="38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34</v>
      </c>
      <c r="E53" s="267"/>
      <c r="F53" s="349"/>
      <c r="G53" s="269"/>
      <c r="H53" s="187"/>
      <c r="J53" s="38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35</v>
      </c>
      <c r="E54" s="267"/>
      <c r="F54" s="349"/>
      <c r="G54" s="269"/>
      <c r="H54" s="187"/>
      <c r="J54" s="38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36</v>
      </c>
      <c r="E55" s="267"/>
      <c r="F55" s="349"/>
      <c r="G55" s="269"/>
      <c r="H55" s="187"/>
      <c r="J55" s="38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37</v>
      </c>
      <c r="E56" s="267"/>
      <c r="F56" s="349"/>
      <c r="G56" s="269"/>
      <c r="H56" s="187"/>
      <c r="J56" s="38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thickBot="1" x14ac:dyDescent="0.2">
      <c r="C57" s="45"/>
      <c r="D57" s="162" t="s">
        <v>38</v>
      </c>
      <c r="E57" s="273"/>
      <c r="F57" s="351"/>
      <c r="G57" s="274"/>
      <c r="H57" s="184"/>
      <c r="J57" s="38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3:22" ht="20.100000000000001" customHeight="1" x14ac:dyDescent="0.15">
      <c r="D58" s="46"/>
    </row>
    <row r="59" spans="3:22" ht="20.100000000000001" customHeight="1" x14ac:dyDescent="0.15">
      <c r="D59" s="46"/>
    </row>
  </sheetData>
  <sheetProtection algorithmName="SHA-512" hashValue="YJMMZBuEGY4rVSoavTo/AyWBiy2SQ4SRipoY7YSCd0JDSr/TfVN7aTlWD1JYKOdqrFz2/M5WHkAAKmFLdp3/rw==" saltValue="ADqYgq6Bk1b2FAI7aZHAVQ==" spinCount="100000" sheet="1" formatCells="0" formatRows="0" insertRows="0"/>
  <protectedRanges>
    <protectedRange sqref="D22:H36 D38:H57" name="範囲1"/>
    <protectedRange sqref="K19:V57" name="範囲2"/>
  </protectedRanges>
  <mergeCells count="15">
    <mergeCell ref="D37:G37"/>
    <mergeCell ref="C20:G20"/>
    <mergeCell ref="C12:H12"/>
    <mergeCell ref="C13:D13"/>
    <mergeCell ref="C15:D15"/>
    <mergeCell ref="E13:I13"/>
    <mergeCell ref="H18:I18"/>
    <mergeCell ref="E16:F16"/>
    <mergeCell ref="C18:G18"/>
    <mergeCell ref="E15:I15"/>
    <mergeCell ref="E14:I14"/>
    <mergeCell ref="E17:I17"/>
    <mergeCell ref="C14:D14"/>
    <mergeCell ref="C17:D17"/>
    <mergeCell ref="D21:G21"/>
  </mergeCells>
  <phoneticPr fontId="2"/>
  <dataValidations count="1">
    <dataValidation type="whole" operator="greaterThanOrEqual" allowBlank="1" showInputMessage="1" showErrorMessage="1" error="整数を入力してください。" sqref="H22:H36 H38:H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1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372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C2" s="260" t="str">
        <f>'代表者_明細(Ⅰ物品費）'!C2</f>
        <v>［記入要領］</v>
      </c>
    </row>
    <row r="3" spans="1:10" ht="13.5" x14ac:dyDescent="0.15">
      <c r="C3" s="264" t="str">
        <f>'代表者_明細(Ⅰ物品費）'!C3</f>
        <v>１．水色地/黄色地のセル</v>
      </c>
    </row>
    <row r="4" spans="1:10" ht="13.5" x14ac:dyDescent="0.15">
      <c r="C4" s="260" t="str">
        <f>'代表者_明細(Ⅰ物品費）'!C4</f>
        <v>　　・水色地のセルのみ必要事項を記入してください。</v>
      </c>
    </row>
    <row r="5" spans="1:10" ht="13.5" x14ac:dyDescent="0.15">
      <c r="C5" s="261" t="str">
        <f>'代表者_明細(Ⅰ物品費）'!C5</f>
        <v>　　・文字入力が不要なセルは空欄にしておいてください。</v>
      </c>
    </row>
    <row r="6" spans="1:10" ht="13.5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0" ht="13.5" x14ac:dyDescent="0.15">
      <c r="C7" s="381" t="str">
        <f>'代表者_明細(Ⅰ物品費）'!C7</f>
        <v>２．行の追加・削除と行の高さ調整</v>
      </c>
    </row>
    <row r="8" spans="1:10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0" ht="13.5" x14ac:dyDescent="0.15">
      <c r="C9" s="260"/>
    </row>
    <row r="12" spans="1:10" ht="20.100000000000001" customHeight="1" x14ac:dyDescent="0.15">
      <c r="C12" s="519" t="s">
        <v>57</v>
      </c>
      <c r="D12" s="520"/>
      <c r="E12" s="520"/>
      <c r="F12" s="520"/>
      <c r="G12" s="520"/>
      <c r="H12" s="520"/>
    </row>
    <row r="13" spans="1:10" ht="20.100000000000001" customHeight="1" x14ac:dyDescent="0.15">
      <c r="C13" s="521" t="str">
        <f>一括契約【税込用】必要積算経費一覧表_当該年度!$C$14</f>
        <v>課題名：</v>
      </c>
      <c r="D13" s="522"/>
      <c r="E13" s="523" t="str">
        <f>IF(一括契約【税込用】必要積算経費一覧表_当該年度!$D$14&lt;&gt;0, 一括契約【税込用】必要積算経費一覧表_当該年度!$D$14," ")</f>
        <v>○○○○の研究開発</v>
      </c>
      <c r="F13" s="523"/>
      <c r="G13" s="523"/>
      <c r="H13" s="523"/>
      <c r="I13" s="523"/>
      <c r="J13" s="36"/>
    </row>
    <row r="14" spans="1:10" ht="39" customHeight="1" x14ac:dyDescent="0.15">
      <c r="C14" s="521" t="str">
        <f>一括契約【税込用】必要積算経費一覧表_当該年度!$C$15</f>
        <v>個別課題名：</v>
      </c>
      <c r="D14" s="522"/>
      <c r="E14" s="523" t="str">
        <f>IF(一括契約【税込用】必要積算経費一覧表_当該年度!$D$15&lt;&gt;0, 一括契約【税込用】必要積算経費一覧表_当該年度!$D$15," ")</f>
        <v>課題Ｘ　□□□□の研究開発</v>
      </c>
      <c r="F14" s="523"/>
      <c r="G14" s="523"/>
      <c r="H14" s="523"/>
      <c r="I14" s="523"/>
      <c r="J14" s="36"/>
    </row>
    <row r="15" spans="1:10" ht="27" customHeight="1" x14ac:dyDescent="0.15">
      <c r="C15" s="521" t="str">
        <f>一括契約【税込用】必要積算経費一覧表_当該年度!$C$16</f>
        <v>副題：</v>
      </c>
      <c r="D15" s="522"/>
      <c r="E15" s="523" t="str">
        <f>IF(一括契約【税込用】必要積算経費一覧表_当該年度!$D$16&lt;&gt;0, 一括契約【税込用】必要積算経費一覧表_当該年度!$D$16," ")</f>
        <v>△△△△の研究</v>
      </c>
      <c r="F15" s="523"/>
      <c r="G15" s="523"/>
      <c r="H15" s="523"/>
      <c r="I15" s="523"/>
      <c r="J15" s="36"/>
    </row>
    <row r="16" spans="1:10" ht="27" customHeight="1" x14ac:dyDescent="0.15">
      <c r="C16" s="230"/>
      <c r="D16" s="231" t="str">
        <f>一括契約【税込用】必要積算経費一覧表_当該年度!$B$18</f>
        <v>管理番号：</v>
      </c>
      <c r="E16" s="525" t="str">
        <f>IF(一括契約【税込用】必要積算経費一覧表_当該年度!$H$31&lt;&gt;0, 一括契約【税込用】必要積算経費一覧表_当該年度!$H$31," ")</f>
        <v xml:space="preserve"> </v>
      </c>
      <c r="F16" s="525"/>
      <c r="G16" s="227"/>
      <c r="H16" s="227"/>
      <c r="I16" s="227"/>
      <c r="J16" s="36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524" t="str">
        <f>IF(一括契約【税込用】必要積算経費一覧表_当該年度!$F$31&lt;&gt;0, 一括契約【税込用】必要積算経費一覧表_当該年度!$F$31," ")</f>
        <v xml:space="preserve"> </v>
      </c>
      <c r="F17" s="524"/>
      <c r="G17" s="524"/>
      <c r="H17" s="524"/>
      <c r="I17" s="524"/>
      <c r="J17" s="35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47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一括契約【税込用】必要積算経費一覧表_当該年度!$C$49</f>
        <v>Ⅱ　人件費・謝金</v>
      </c>
      <c r="D20" s="502"/>
      <c r="E20" s="502"/>
      <c r="F20" s="502"/>
      <c r="G20" s="515"/>
      <c r="H20" s="54">
        <f>H21+H42</f>
        <v>0</v>
      </c>
      <c r="I20" s="65">
        <f>I21+I42</f>
        <v>0</v>
      </c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一括契約【税込用】必要積算経費一覧表_当該年度!$D$50</f>
        <v>１　人件費</v>
      </c>
      <c r="E21" s="493"/>
      <c r="F21" s="493"/>
      <c r="G21" s="494"/>
      <c r="H21" s="55">
        <f>SUM(H22:H41)</f>
        <v>0</v>
      </c>
      <c r="I21" s="89">
        <f>IFERROR(ROUNDDOWN(H21*(1+一括契約【税込用】必要積算経費一覧表_当該年度!$G$70),0),0)</f>
        <v>0</v>
      </c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81"/>
      <c r="F22" s="382"/>
      <c r="G22" s="266"/>
      <c r="H22" s="177"/>
      <c r="I22" s="38"/>
      <c r="J22" s="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81"/>
      <c r="F23" s="349"/>
      <c r="G23" s="268"/>
      <c r="H23" s="187"/>
      <c r="I23" s="38"/>
      <c r="J23" s="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77"/>
      <c r="F24" s="349"/>
      <c r="G24" s="268"/>
      <c r="H24" s="187"/>
      <c r="I24" s="38"/>
      <c r="J24" s="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77"/>
      <c r="F25" s="349"/>
      <c r="G25" s="268"/>
      <c r="H25" s="187"/>
      <c r="I25" s="38"/>
      <c r="J25" s="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77"/>
      <c r="F26" s="349"/>
      <c r="G26" s="268"/>
      <c r="H26" s="187"/>
      <c r="I26" s="38"/>
      <c r="J26" s="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77"/>
      <c r="F27" s="349"/>
      <c r="G27" s="268"/>
      <c r="H27" s="187"/>
      <c r="I27" s="38"/>
      <c r="J27" s="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77"/>
      <c r="F28" s="349"/>
      <c r="G28" s="268"/>
      <c r="H28" s="187"/>
      <c r="I28" s="38"/>
      <c r="J28" s="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77"/>
      <c r="F29" s="349"/>
      <c r="G29" s="268"/>
      <c r="H29" s="187"/>
      <c r="I29" s="38"/>
      <c r="J29" s="38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77"/>
      <c r="F30" s="349"/>
      <c r="G30" s="268"/>
      <c r="H30" s="187"/>
      <c r="I30" s="38"/>
      <c r="J30" s="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77"/>
      <c r="F31" s="349"/>
      <c r="G31" s="268"/>
      <c r="H31" s="187"/>
      <c r="I31" s="38"/>
      <c r="J31" s="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77"/>
      <c r="F32" s="349"/>
      <c r="G32" s="268"/>
      <c r="H32" s="187"/>
      <c r="I32" s="38"/>
      <c r="J32" s="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77"/>
      <c r="F33" s="349"/>
      <c r="G33" s="268"/>
      <c r="H33" s="187"/>
      <c r="I33" s="38"/>
      <c r="J33" s="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77"/>
      <c r="F34" s="349"/>
      <c r="G34" s="268"/>
      <c r="H34" s="187"/>
      <c r="I34" s="38"/>
      <c r="J34" s="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77"/>
      <c r="F35" s="349"/>
      <c r="G35" s="268"/>
      <c r="H35" s="187"/>
      <c r="I35" s="38"/>
      <c r="J35" s="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77"/>
      <c r="F36" s="349"/>
      <c r="G36" s="268"/>
      <c r="H36" s="187"/>
      <c r="I36" s="38"/>
      <c r="J36" s="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66"/>
      <c r="F37" s="352"/>
      <c r="G37" s="153"/>
      <c r="H37" s="187"/>
      <c r="I37" s="38"/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77"/>
      <c r="F38" s="349"/>
      <c r="G38" s="268"/>
      <c r="H38" s="187"/>
      <c r="I38" s="38"/>
      <c r="J38" s="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77"/>
      <c r="F39" s="349"/>
      <c r="G39" s="268"/>
      <c r="H39" s="187"/>
      <c r="I39" s="38"/>
      <c r="J39" s="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77"/>
      <c r="F40" s="353"/>
      <c r="G40" s="289"/>
      <c r="H40" s="187"/>
      <c r="I40" s="38"/>
      <c r="J40" s="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4"/>
      <c r="D41" s="157" t="s">
        <v>38</v>
      </c>
      <c r="E41" s="282"/>
      <c r="F41" s="354"/>
      <c r="G41" s="283"/>
      <c r="H41" s="181"/>
      <c r="I41" s="38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一括契約【税込用】必要積算経費一覧表_当該年度!$D$51</f>
        <v>２　謝金</v>
      </c>
      <c r="E42" s="499"/>
      <c r="F42" s="499"/>
      <c r="G42" s="500"/>
      <c r="H42" s="98">
        <f>SUM(H43:H52)</f>
        <v>0</v>
      </c>
      <c r="I42" s="88">
        <f>IFERROR(ROUNDDOWN(H42*(1+一括契約【税込用】必要積算経費一覧表_当該年度!$G$70),0),0)</f>
        <v>0</v>
      </c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69" t="s">
        <v>3</v>
      </c>
      <c r="E43" s="276"/>
      <c r="F43" s="355"/>
      <c r="G43" s="284"/>
      <c r="H43" s="188"/>
      <c r="I43" s="38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9"/>
      <c r="H44" s="187"/>
      <c r="I44" s="38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77"/>
      <c r="F45" s="353"/>
      <c r="G45" s="269"/>
      <c r="H45" s="187"/>
      <c r="I45" s="38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77"/>
      <c r="F46" s="353"/>
      <c r="G46" s="285"/>
      <c r="H46" s="187"/>
      <c r="I46" s="38"/>
      <c r="J46" s="3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7</v>
      </c>
      <c r="E47" s="277"/>
      <c r="F47" s="353"/>
      <c r="G47" s="285"/>
      <c r="H47" s="187"/>
      <c r="I47" s="38"/>
      <c r="J47" s="3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8</v>
      </c>
      <c r="E48" s="277"/>
      <c r="F48" s="353"/>
      <c r="G48" s="285"/>
      <c r="H48" s="187"/>
      <c r="I48" s="38"/>
      <c r="J48" s="3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9</v>
      </c>
      <c r="E49" s="277"/>
      <c r="F49" s="353"/>
      <c r="G49" s="285"/>
      <c r="H49" s="187"/>
      <c r="I49" s="38"/>
      <c r="J49" s="3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10</v>
      </c>
      <c r="E50" s="277"/>
      <c r="F50" s="353"/>
      <c r="G50" s="285"/>
      <c r="H50" s="187"/>
      <c r="I50" s="38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11</v>
      </c>
      <c r="E51" s="277"/>
      <c r="F51" s="353"/>
      <c r="G51" s="285"/>
      <c r="H51" s="187"/>
      <c r="I51" s="38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thickBot="1" x14ac:dyDescent="0.2">
      <c r="C52" s="47"/>
      <c r="D52" s="162" t="s">
        <v>12</v>
      </c>
      <c r="E52" s="286"/>
      <c r="F52" s="356"/>
      <c r="G52" s="287"/>
      <c r="H52" s="184"/>
      <c r="I52" s="38"/>
      <c r="J52" s="38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</sheetData>
  <sheetProtection algorithmName="SHA-512" hashValue="SYzOZpIsdYEZSM2cJSirwgdRnGsr7lGBO7Vet7/oPHqTGZkoOL3y/VBehywFz6WYF2OIDwfUIqmpzSxJl7F1/Q==" saltValue="oAw27OiZCfY2JB6dA2I0jQ==" spinCount="100000" sheet="1" formatCells="0" formatRows="0" insertRows="0"/>
  <protectedRanges>
    <protectedRange sqref="D22:H41 D43:H52" name="範囲1"/>
    <protectedRange sqref="K19:V52" name="範囲2"/>
  </protectedRanges>
  <mergeCells count="15">
    <mergeCell ref="D21:G21"/>
    <mergeCell ref="D42:G42"/>
    <mergeCell ref="E13:I13"/>
    <mergeCell ref="E15:I15"/>
    <mergeCell ref="E14:I14"/>
    <mergeCell ref="E17:I17"/>
    <mergeCell ref="H18:I18"/>
    <mergeCell ref="E16:F16"/>
    <mergeCell ref="C18:G18"/>
    <mergeCell ref="C20:G20"/>
    <mergeCell ref="C12:H12"/>
    <mergeCell ref="C13:D13"/>
    <mergeCell ref="C15:D15"/>
    <mergeCell ref="C14:D14"/>
    <mergeCell ref="C17:D17"/>
  </mergeCells>
  <phoneticPr fontId="2"/>
  <dataValidations count="1">
    <dataValidation type="whole" operator="greaterThanOrEqual" allowBlank="1" showInputMessage="1" showErrorMessage="1" error="整数を入力してください。" sqref="H22:H41 H43:H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1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pane xSplit="2" ySplit="9" topLeftCell="C10" activePane="bottomRight" state="frozen"/>
      <selection activeCell="C21" sqref="C21"/>
      <selection pane="topRight" activeCell="C21" sqref="C21"/>
      <selection pane="bottomLeft" activeCell="C21" sqref="C21"/>
      <selection pane="bottomRight" activeCell="J25" sqref="J25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372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C2" s="260" t="str">
        <f>'代表者_明細(Ⅰ物品費）'!C2</f>
        <v>［記入要領］</v>
      </c>
    </row>
    <row r="3" spans="1:9" ht="13.5" x14ac:dyDescent="0.15">
      <c r="C3" s="264" t="str">
        <f>'代表者_明細(Ⅰ物品費）'!C3</f>
        <v>１．水色地/黄色地のセル</v>
      </c>
    </row>
    <row r="4" spans="1:9" ht="13.5" x14ac:dyDescent="0.15">
      <c r="C4" s="260" t="str">
        <f>'代表者_明細(Ⅰ物品費）'!C4</f>
        <v>　　・水色地のセルのみ必要事項を記入してください。</v>
      </c>
    </row>
    <row r="5" spans="1:9" ht="13.5" x14ac:dyDescent="0.15">
      <c r="C5" s="261" t="str">
        <f>'代表者_明細(Ⅰ物品費）'!C5</f>
        <v>　　・文字入力が不要なセルは空欄にしておいてください。</v>
      </c>
    </row>
    <row r="6" spans="1:9" ht="13.5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3.5" x14ac:dyDescent="0.15">
      <c r="C7" s="381" t="str">
        <f>'代表者_明細(Ⅰ物品費）'!C7</f>
        <v>２．行の追加・削除と行の高さ調整</v>
      </c>
    </row>
    <row r="8" spans="1:9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3.5" x14ac:dyDescent="0.15">
      <c r="C9" s="260"/>
    </row>
    <row r="12" spans="1:9" ht="20.100000000000001" customHeight="1" x14ac:dyDescent="0.15">
      <c r="C12" s="519" t="s">
        <v>76</v>
      </c>
      <c r="D12" s="520"/>
      <c r="E12" s="520"/>
      <c r="F12" s="520"/>
      <c r="G12" s="520"/>
      <c r="H12" s="520"/>
    </row>
    <row r="13" spans="1:9" ht="20.100000000000001" customHeight="1" x14ac:dyDescent="0.15">
      <c r="C13" s="526" t="str">
        <f>一括契約【税込用】必要積算経費一覧表_当該年度!$C$14</f>
        <v>課題名：</v>
      </c>
      <c r="D13" s="526"/>
      <c r="E13" s="523" t="str">
        <f>IF(一括契約【税込用】必要積算経費一覧表_当該年度!$D$14&lt;&gt;0, 一括契約【税込用】必要積算経費一覧表_当該年度!$D$14," ")</f>
        <v>○○○○の研究開発</v>
      </c>
      <c r="F13" s="523"/>
      <c r="G13" s="523"/>
      <c r="H13" s="523"/>
      <c r="I13" s="523"/>
    </row>
    <row r="14" spans="1:9" ht="39" customHeight="1" x14ac:dyDescent="0.15">
      <c r="C14" s="526" t="str">
        <f>一括契約【税込用】必要積算経費一覧表_当該年度!$C$15</f>
        <v>個別課題名：</v>
      </c>
      <c r="D14" s="526"/>
      <c r="E14" s="523" t="str">
        <f>IF(一括契約【税込用】必要積算経費一覧表_当該年度!$D$15&lt;&gt;0, 一括契約【税込用】必要積算経費一覧表_当該年度!$D$15," ")</f>
        <v>課題Ｘ　□□□□の研究開発</v>
      </c>
      <c r="F14" s="523"/>
      <c r="G14" s="523"/>
      <c r="H14" s="523"/>
      <c r="I14" s="523"/>
    </row>
    <row r="15" spans="1:9" ht="27" customHeight="1" x14ac:dyDescent="0.15">
      <c r="C15" s="526" t="str">
        <f>一括契約【税込用】必要積算経費一覧表_当該年度!$C$16</f>
        <v>副題：</v>
      </c>
      <c r="D15" s="526"/>
      <c r="E15" s="523" t="str">
        <f>IF(一括契約【税込用】必要積算経費一覧表_当該年度!$D$16&lt;&gt;0, 一括契約【税込用】必要積算経費一覧表_当該年度!$D$16," ")</f>
        <v>△△△△の研究</v>
      </c>
      <c r="F15" s="523"/>
      <c r="G15" s="523"/>
      <c r="H15" s="523"/>
      <c r="I15" s="523"/>
    </row>
    <row r="16" spans="1:9" ht="27" customHeight="1" x14ac:dyDescent="0.15">
      <c r="C16" s="231"/>
      <c r="D16" s="231" t="str">
        <f>一括契約【税込用】必要積算経費一覧表_当該年度!$B$18</f>
        <v>管理番号：</v>
      </c>
      <c r="E16" s="525" t="str">
        <f>IF(一括契約【税込用】必要積算経費一覧表_当該年度!$H$31&lt;&gt;0, 一括契約【税込用】必要積算経費一覧表_当該年度!$H$31," ")</f>
        <v xml:space="preserve"> </v>
      </c>
      <c r="F16" s="525"/>
      <c r="G16" s="227"/>
      <c r="H16" s="227"/>
      <c r="I16" s="227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524" t="str">
        <f>IF(一括契約【税込用】必要積算経費一覧表_当該年度!$F$31&lt;&gt;0, 一括契約【税込用】必要積算経費一覧表_当該年度!$F$31," ")</f>
        <v xml:space="preserve"> </v>
      </c>
      <c r="F17" s="524"/>
      <c r="G17" s="524"/>
      <c r="H17" s="524"/>
      <c r="I17" s="524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70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一括契約【税込用】必要積算経費一覧表_当該年度!$C$52</f>
        <v>Ⅲ　旅費</v>
      </c>
      <c r="D20" s="502"/>
      <c r="E20" s="502"/>
      <c r="F20" s="502"/>
      <c r="G20" s="515"/>
      <c r="H20" s="54">
        <f>H21</f>
        <v>0</v>
      </c>
      <c r="I20" s="64">
        <f>I21</f>
        <v>0</v>
      </c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一括契約【税込用】必要積算経費一覧表_当該年度!$D$53</f>
        <v>１　旅費</v>
      </c>
      <c r="E21" s="493"/>
      <c r="F21" s="493"/>
      <c r="G21" s="494"/>
      <c r="H21" s="55">
        <f>SUM(H22:H51)</f>
        <v>0</v>
      </c>
      <c r="I21" s="89">
        <f>IFERROR(ROUNDDOWN(H21*(1+一括契約【税込用】必要積算経費一覧表_当該年度!$G$70),0),0)</f>
        <v>0</v>
      </c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77"/>
      <c r="J22" s="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87"/>
      <c r="J23" s="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87"/>
      <c r="J24" s="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87"/>
      <c r="J25" s="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87"/>
      <c r="J26" s="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87"/>
      <c r="J27" s="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87"/>
      <c r="J28" s="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87"/>
      <c r="J29" s="38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87"/>
      <c r="J30" s="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87"/>
      <c r="J31" s="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87"/>
      <c r="J32" s="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87"/>
      <c r="J33" s="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87"/>
      <c r="J34" s="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87"/>
      <c r="J35" s="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87"/>
      <c r="J36" s="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87"/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87"/>
      <c r="J38" s="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87"/>
      <c r="J39" s="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87"/>
      <c r="J40" s="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75" t="s">
        <v>38</v>
      </c>
      <c r="E41" s="278"/>
      <c r="F41" s="357"/>
      <c r="G41" s="279"/>
      <c r="H41" s="183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75" t="s">
        <v>78</v>
      </c>
      <c r="E42" s="278"/>
      <c r="F42" s="357"/>
      <c r="G42" s="288"/>
      <c r="H42" s="183"/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75" t="s">
        <v>79</v>
      </c>
      <c r="E43" s="278"/>
      <c r="F43" s="357"/>
      <c r="G43" s="288"/>
      <c r="H43" s="183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75" t="s">
        <v>80</v>
      </c>
      <c r="E44" s="278"/>
      <c r="F44" s="357"/>
      <c r="G44" s="288"/>
      <c r="H44" s="183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75" t="s">
        <v>81</v>
      </c>
      <c r="E45" s="278"/>
      <c r="F45" s="357"/>
      <c r="G45" s="288"/>
      <c r="H45" s="183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75" t="s">
        <v>82</v>
      </c>
      <c r="E46" s="278"/>
      <c r="F46" s="357"/>
      <c r="G46" s="288"/>
      <c r="H46" s="183"/>
      <c r="J46" s="3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75" t="s">
        <v>83</v>
      </c>
      <c r="E47" s="278"/>
      <c r="F47" s="357"/>
      <c r="G47" s="288"/>
      <c r="H47" s="183"/>
      <c r="J47" s="3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75" t="s">
        <v>84</v>
      </c>
      <c r="E48" s="278"/>
      <c r="F48" s="357"/>
      <c r="G48" s="288"/>
      <c r="H48" s="183"/>
      <c r="J48" s="3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75" t="s">
        <v>85</v>
      </c>
      <c r="E49" s="278"/>
      <c r="F49" s="357"/>
      <c r="G49" s="288"/>
      <c r="H49" s="183"/>
      <c r="J49" s="3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75" t="s">
        <v>86</v>
      </c>
      <c r="E50" s="278"/>
      <c r="F50" s="357"/>
      <c r="G50" s="288"/>
      <c r="H50" s="183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thickBot="1" x14ac:dyDescent="0.2">
      <c r="C51" s="45"/>
      <c r="D51" s="162" t="s">
        <v>87</v>
      </c>
      <c r="E51" s="286"/>
      <c r="F51" s="356"/>
      <c r="G51" s="287"/>
      <c r="H51" s="184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</sheetData>
  <sheetProtection algorithmName="SHA-512" hashValue="kBr32j0P66R8u8N+C9sn/ISnNDf/l3T0uOJPeVFetnXsQUyf+ji6/mfWCRZmHhF1pv7JWYWbGL8shTW1oNC24A==" saltValue="MObhfKryB8Hsp4MIN2AzlA==" spinCount="100000" sheet="1" formatCells="0" formatRows="0" insertRows="0"/>
  <protectedRanges>
    <protectedRange sqref="D22:H51" name="範囲1"/>
    <protectedRange sqref="K19:V51" name="範囲2"/>
  </protectedRanges>
  <mergeCells count="14">
    <mergeCell ref="C20:G20"/>
    <mergeCell ref="D21:G21"/>
    <mergeCell ref="E13:I13"/>
    <mergeCell ref="E15:I15"/>
    <mergeCell ref="E14:I14"/>
    <mergeCell ref="E17:I17"/>
    <mergeCell ref="H18:I18"/>
    <mergeCell ref="C12:H12"/>
    <mergeCell ref="C13:D13"/>
    <mergeCell ref="C15:D15"/>
    <mergeCell ref="E16:F16"/>
    <mergeCell ref="C18:G18"/>
    <mergeCell ref="C14:D14"/>
    <mergeCell ref="C17:D17"/>
  </mergeCells>
  <phoneticPr fontId="2"/>
  <dataValidations count="1">
    <dataValidation type="whole" operator="greaterThanOrEqual" allowBlank="1" showInputMessage="1" showErrorMessage="1" error="整数を入力してください。" sqref="H22:H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1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372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C2" s="260" t="str">
        <f>'代表者_明細(Ⅰ物品費）'!C2</f>
        <v>［記入要領］</v>
      </c>
    </row>
    <row r="3" spans="1:9" ht="13.5" x14ac:dyDescent="0.15">
      <c r="C3" s="264" t="str">
        <f>'代表者_明細(Ⅰ物品費）'!C3</f>
        <v>１．水色地/黄色地のセル</v>
      </c>
    </row>
    <row r="4" spans="1:9" ht="13.5" x14ac:dyDescent="0.15">
      <c r="C4" s="260" t="str">
        <f>'代表者_明細(Ⅰ物品費）'!C4</f>
        <v>　　・水色地のセルのみ必要事項を記入してください。</v>
      </c>
    </row>
    <row r="5" spans="1:9" ht="13.5" x14ac:dyDescent="0.15">
      <c r="C5" s="261" t="str">
        <f>'代表者_明細(Ⅰ物品費）'!C5</f>
        <v>　　・文字入力が不要なセルは空欄にしておいてください。</v>
      </c>
    </row>
    <row r="6" spans="1:9" ht="13.5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3.5" x14ac:dyDescent="0.15">
      <c r="C7" s="381" t="str">
        <f>'代表者_明細(Ⅰ物品費）'!C7</f>
        <v>２．行の追加・削除と行の高さ調整</v>
      </c>
    </row>
    <row r="8" spans="1:9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3.5" x14ac:dyDescent="0.15">
      <c r="C9" s="260"/>
    </row>
    <row r="12" spans="1:9" ht="20.100000000000001" customHeight="1" x14ac:dyDescent="0.15">
      <c r="C12" s="519" t="s">
        <v>77</v>
      </c>
      <c r="D12" s="520"/>
      <c r="E12" s="520"/>
      <c r="F12" s="520"/>
      <c r="G12" s="520"/>
      <c r="H12" s="520"/>
    </row>
    <row r="13" spans="1:9" ht="20.100000000000001" customHeight="1" x14ac:dyDescent="0.15">
      <c r="C13" s="526" t="str">
        <f>一括契約【税込用】必要積算経費一覧表_当該年度!$C$14</f>
        <v>課題名：</v>
      </c>
      <c r="D13" s="526"/>
      <c r="E13" s="523" t="str">
        <f>IF(一括契約【税込用】必要積算経費一覧表_当該年度!$D$14&lt;&gt;0, 一括契約【税込用】必要積算経費一覧表_当該年度!$D$14," ")</f>
        <v>○○○○の研究開発</v>
      </c>
      <c r="F13" s="523"/>
      <c r="G13" s="523"/>
      <c r="H13" s="523"/>
      <c r="I13" s="523"/>
    </row>
    <row r="14" spans="1:9" ht="39" customHeight="1" x14ac:dyDescent="0.15">
      <c r="C14" s="526" t="str">
        <f>一括契約【税込用】必要積算経費一覧表_当該年度!$C$15</f>
        <v>個別課題名：</v>
      </c>
      <c r="D14" s="526"/>
      <c r="E14" s="523" t="str">
        <f>IF(一括契約【税込用】必要積算経費一覧表_当該年度!$D$15&lt;&gt;0, 一括契約【税込用】必要積算経費一覧表_当該年度!$D$15," ")</f>
        <v>課題Ｘ　□□□□の研究開発</v>
      </c>
      <c r="F14" s="523"/>
      <c r="G14" s="523"/>
      <c r="H14" s="523"/>
      <c r="I14" s="523"/>
    </row>
    <row r="15" spans="1:9" ht="27" customHeight="1" x14ac:dyDescent="0.15">
      <c r="C15" s="526" t="str">
        <f>一括契約【税込用】必要積算経費一覧表_当該年度!$C$16</f>
        <v>副題：</v>
      </c>
      <c r="D15" s="526"/>
      <c r="E15" s="523" t="str">
        <f>IF(一括契約【税込用】必要積算経費一覧表_当該年度!$D$16&lt;&gt;0, 一括契約【税込用】必要積算経費一覧表_当該年度!$D$16," ")</f>
        <v>△△△△の研究</v>
      </c>
      <c r="F15" s="523"/>
      <c r="G15" s="523"/>
      <c r="H15" s="523"/>
      <c r="I15" s="523"/>
    </row>
    <row r="16" spans="1:9" ht="27" customHeight="1" x14ac:dyDescent="0.15">
      <c r="C16" s="231"/>
      <c r="D16" s="231" t="str">
        <f>一括契約【税込用】必要積算経費一覧表_当該年度!$B$18</f>
        <v>管理番号：</v>
      </c>
      <c r="E16" s="525" t="str">
        <f>IF(一括契約【税込用】必要積算経費一覧表_当該年度!$H$31&lt;&gt;0, 一括契約【税込用】必要積算経費一覧表_当該年度!$H$31," ")</f>
        <v xml:space="preserve"> </v>
      </c>
      <c r="F16" s="525"/>
      <c r="G16" s="227"/>
      <c r="H16" s="227"/>
      <c r="I16" s="227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524" t="str">
        <f>IF(一括契約【税込用】必要積算経費一覧表_当該年度!$F$31&lt;&gt;0, 一括契約【税込用】必要積算経費一覧表_当該年度!$F$31," ")</f>
        <v xml:space="preserve"> </v>
      </c>
      <c r="F17" s="524"/>
      <c r="G17" s="524"/>
      <c r="H17" s="524"/>
      <c r="I17" s="524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47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一括契約【税込用】必要積算経費一覧表_当該年度!$C$54</f>
        <v>Ⅳ　その他</v>
      </c>
      <c r="D20" s="502"/>
      <c r="E20" s="502"/>
      <c r="F20" s="502"/>
      <c r="G20" s="515"/>
      <c r="H20" s="54">
        <f>H21+H42+H48+H59+H70+H76</f>
        <v>0</v>
      </c>
      <c r="I20" s="65">
        <f>I21+I42+I48+I59+I70+I76</f>
        <v>0</v>
      </c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一括契約【税込用】必要積算経費一覧表_当該年度!$D$55</f>
        <v>１　外注費</v>
      </c>
      <c r="E21" s="493"/>
      <c r="F21" s="493"/>
      <c r="G21" s="494"/>
      <c r="H21" s="55">
        <f>SUM(H22:H41)</f>
        <v>0</v>
      </c>
      <c r="I21" s="89">
        <f>IFERROR(ROUNDDOWN(H21*(1+一括契約【税込用】必要積算経費一覧表_当該年度!$G$70),0),0)</f>
        <v>0</v>
      </c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77"/>
      <c r="J22" s="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87"/>
      <c r="J23" s="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87"/>
      <c r="J24" s="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87"/>
      <c r="J25" s="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87"/>
      <c r="J26" s="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87"/>
      <c r="J27" s="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87"/>
      <c r="J28" s="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87"/>
      <c r="J29" s="38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87"/>
      <c r="J30" s="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87"/>
      <c r="J31" s="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87"/>
      <c r="J32" s="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87"/>
      <c r="J33" s="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87"/>
      <c r="J34" s="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87"/>
      <c r="J35" s="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87"/>
      <c r="J36" s="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87"/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87"/>
      <c r="J38" s="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87"/>
      <c r="J39" s="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87"/>
      <c r="J40" s="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3"/>
      <c r="D41" s="175" t="s">
        <v>38</v>
      </c>
      <c r="E41" s="278"/>
      <c r="F41" s="357"/>
      <c r="G41" s="279"/>
      <c r="H41" s="183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一括契約【税込用】必要積算経費一覧表_当該年度!$D$56</f>
        <v>２　印刷製本費</v>
      </c>
      <c r="E42" s="499"/>
      <c r="F42" s="499"/>
      <c r="G42" s="500"/>
      <c r="H42" s="98">
        <f>SUM(H43:H47)</f>
        <v>0</v>
      </c>
      <c r="I42" s="88">
        <f>IFERROR(ROUNDDOWN(H42*(1+一括契約【税込用】必要積算経費一覧表_当該年度!$G$70),0),0)</f>
        <v>0</v>
      </c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49" t="s">
        <v>3</v>
      </c>
      <c r="E43" s="280"/>
      <c r="F43" s="359"/>
      <c r="G43" s="266"/>
      <c r="H43" s="177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8"/>
      <c r="H44" s="187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67"/>
      <c r="F45" s="353"/>
      <c r="G45" s="268"/>
      <c r="H45" s="187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67"/>
      <c r="F46" s="353"/>
      <c r="G46" s="268"/>
      <c r="H46" s="187"/>
      <c r="J46" s="3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thickBot="1" x14ac:dyDescent="0.2">
      <c r="C47" s="43"/>
      <c r="D47" s="175" t="s">
        <v>7</v>
      </c>
      <c r="E47" s="278"/>
      <c r="F47" s="357"/>
      <c r="G47" s="279"/>
      <c r="H47" s="183"/>
      <c r="J47" s="3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thickBot="1" x14ac:dyDescent="0.2">
      <c r="C48" s="43"/>
      <c r="D48" s="506" t="str">
        <f>一括契約【税込用】必要積算経費一覧表_当該年度!$D$57</f>
        <v>３　会議費</v>
      </c>
      <c r="E48" s="507"/>
      <c r="F48" s="507"/>
      <c r="G48" s="511"/>
      <c r="H48" s="98">
        <f>SUM(H49:H58)</f>
        <v>0</v>
      </c>
      <c r="I48" s="88">
        <f>IFERROR(ROUNDDOWN(H48*(1+一括契約【税込用】必要積算経費一覧表_当該年度!$G$70),0),0)</f>
        <v>0</v>
      </c>
      <c r="J48" s="3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49" t="s">
        <v>3</v>
      </c>
      <c r="E49" s="280"/>
      <c r="F49" s="359"/>
      <c r="G49" s="266"/>
      <c r="H49" s="177"/>
      <c r="J49" s="3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4</v>
      </c>
      <c r="E50" s="267"/>
      <c r="F50" s="353"/>
      <c r="G50" s="268"/>
      <c r="H50" s="187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5</v>
      </c>
      <c r="E51" s="267"/>
      <c r="F51" s="353"/>
      <c r="G51" s="268"/>
      <c r="H51" s="187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6</v>
      </c>
      <c r="E52" s="267"/>
      <c r="F52" s="353"/>
      <c r="G52" s="268"/>
      <c r="H52" s="187"/>
      <c r="J52" s="38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7</v>
      </c>
      <c r="E53" s="267"/>
      <c r="F53" s="353"/>
      <c r="G53" s="268"/>
      <c r="H53" s="187"/>
      <c r="J53" s="38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8</v>
      </c>
      <c r="E54" s="267"/>
      <c r="F54" s="353"/>
      <c r="G54" s="268"/>
      <c r="H54" s="187"/>
      <c r="J54" s="38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9</v>
      </c>
      <c r="E55" s="267"/>
      <c r="F55" s="353"/>
      <c r="G55" s="268"/>
      <c r="H55" s="187"/>
      <c r="J55" s="38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10</v>
      </c>
      <c r="E56" s="267"/>
      <c r="F56" s="353"/>
      <c r="G56" s="268"/>
      <c r="H56" s="187"/>
      <c r="J56" s="38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x14ac:dyDescent="0.15">
      <c r="C57" s="43"/>
      <c r="D57" s="151" t="s">
        <v>11</v>
      </c>
      <c r="E57" s="267"/>
      <c r="F57" s="353"/>
      <c r="G57" s="268"/>
      <c r="H57" s="187"/>
      <c r="J57" s="38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3:22" ht="20.100000000000001" customHeight="1" thickBot="1" x14ac:dyDescent="0.2">
      <c r="C58" s="223"/>
      <c r="D58" s="157" t="s">
        <v>12</v>
      </c>
      <c r="E58" s="167"/>
      <c r="F58" s="360"/>
      <c r="G58" s="168"/>
      <c r="H58" s="181"/>
      <c r="J58" s="38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3:22" ht="20.100000000000001" customHeight="1" thickBot="1" x14ac:dyDescent="0.2">
      <c r="C59" s="43"/>
      <c r="D59" s="492" t="str">
        <f>一括契約【税込用】必要積算経費一覧表_当該年度!$D$58</f>
        <v>４　通信運搬費</v>
      </c>
      <c r="E59" s="493"/>
      <c r="F59" s="493"/>
      <c r="G59" s="494"/>
      <c r="H59" s="98">
        <f>SUM(H60:H69)</f>
        <v>0</v>
      </c>
      <c r="I59" s="88">
        <f>IFERROR(ROUNDDOWN(H59*(1+一括契約【税込用】必要積算経費一覧表_当該年度!$G$70),0),0)</f>
        <v>0</v>
      </c>
      <c r="J59" s="38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3:22" ht="20.100000000000001" customHeight="1" x14ac:dyDescent="0.15">
      <c r="C60" s="43"/>
      <c r="D60" s="169" t="s">
        <v>3</v>
      </c>
      <c r="E60" s="165"/>
      <c r="F60" s="361"/>
      <c r="G60" s="170"/>
      <c r="H60" s="188"/>
      <c r="J60" s="38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3:22" ht="20.100000000000001" customHeight="1" x14ac:dyDescent="0.15">
      <c r="C61" s="43"/>
      <c r="D61" s="151" t="s">
        <v>4</v>
      </c>
      <c r="E61" s="152"/>
      <c r="F61" s="362"/>
      <c r="G61" s="155"/>
      <c r="H61" s="187"/>
      <c r="J61" s="38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3:22" ht="20.100000000000001" customHeight="1" x14ac:dyDescent="0.15">
      <c r="C62" s="43"/>
      <c r="D62" s="151" t="s">
        <v>5</v>
      </c>
      <c r="E62" s="166"/>
      <c r="F62" s="362"/>
      <c r="G62" s="155"/>
      <c r="H62" s="187"/>
      <c r="J62" s="38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3:22" ht="20.100000000000001" customHeight="1" x14ac:dyDescent="0.15">
      <c r="C63" s="43"/>
      <c r="D63" s="151" t="s">
        <v>6</v>
      </c>
      <c r="E63" s="166"/>
      <c r="F63" s="362"/>
      <c r="G63" s="155"/>
      <c r="H63" s="187"/>
      <c r="J63" s="38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3:22" ht="20.100000000000001" customHeight="1" x14ac:dyDescent="0.15">
      <c r="C64" s="43"/>
      <c r="D64" s="151" t="s">
        <v>7</v>
      </c>
      <c r="E64" s="166"/>
      <c r="F64" s="362"/>
      <c r="G64" s="155"/>
      <c r="H64" s="187"/>
      <c r="J64" s="38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3:22" ht="20.100000000000001" customHeight="1" x14ac:dyDescent="0.15">
      <c r="C65" s="43"/>
      <c r="D65" s="151" t="s">
        <v>8</v>
      </c>
      <c r="E65" s="166"/>
      <c r="F65" s="362"/>
      <c r="G65" s="155"/>
      <c r="H65" s="187"/>
      <c r="J65" s="38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3:22" ht="20.100000000000001" customHeight="1" x14ac:dyDescent="0.15">
      <c r="C66" s="43"/>
      <c r="D66" s="151" t="s">
        <v>9</v>
      </c>
      <c r="E66" s="166"/>
      <c r="F66" s="362"/>
      <c r="G66" s="155"/>
      <c r="H66" s="187"/>
      <c r="J66" s="38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3:22" ht="20.100000000000001" customHeight="1" x14ac:dyDescent="0.15">
      <c r="C67" s="43"/>
      <c r="D67" s="151" t="s">
        <v>10</v>
      </c>
      <c r="E67" s="166"/>
      <c r="F67" s="362"/>
      <c r="G67" s="155"/>
      <c r="H67" s="187"/>
      <c r="J67" s="38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3:22" ht="20.100000000000001" customHeight="1" x14ac:dyDescent="0.15">
      <c r="C68" s="43"/>
      <c r="D68" s="151" t="s">
        <v>11</v>
      </c>
      <c r="E68" s="166"/>
      <c r="F68" s="362"/>
      <c r="G68" s="171"/>
      <c r="H68" s="187"/>
      <c r="J68" s="38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3:22" ht="20.100000000000001" customHeight="1" thickBot="1" x14ac:dyDescent="0.2">
      <c r="C69" s="44"/>
      <c r="D69" s="157" t="s">
        <v>12</v>
      </c>
      <c r="E69" s="167"/>
      <c r="F69" s="360"/>
      <c r="G69" s="182"/>
      <c r="H69" s="181"/>
      <c r="J69" s="38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3:22" ht="20.100000000000001" customHeight="1" thickBot="1" x14ac:dyDescent="0.2">
      <c r="C70" s="43"/>
      <c r="D70" s="492" t="str">
        <f>一括契約【税込用】必要積算経費一覧表_当該年度!$D$59</f>
        <v>５　光熱水料</v>
      </c>
      <c r="E70" s="493"/>
      <c r="F70" s="493"/>
      <c r="G70" s="494"/>
      <c r="H70" s="98">
        <f>SUM(H71:H75)</f>
        <v>0</v>
      </c>
      <c r="I70" s="88">
        <f>IFERROR(ROUNDDOWN(H70*(1+一括契約【税込用】必要積算経費一覧表_当該年度!$G$70),0),0)</f>
        <v>0</v>
      </c>
      <c r="J70" s="38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3:22" ht="20.100000000000001" customHeight="1" x14ac:dyDescent="0.15">
      <c r="C71" s="43"/>
      <c r="D71" s="149" t="s">
        <v>3</v>
      </c>
      <c r="E71" s="165"/>
      <c r="F71" s="361"/>
      <c r="G71" s="225"/>
      <c r="H71" s="177"/>
      <c r="J71" s="38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3:22" ht="20.100000000000001" customHeight="1" x14ac:dyDescent="0.15">
      <c r="C72" s="43"/>
      <c r="D72" s="151" t="s">
        <v>4</v>
      </c>
      <c r="E72" s="166"/>
      <c r="F72" s="362"/>
      <c r="G72" s="171"/>
      <c r="H72" s="187"/>
      <c r="J72" s="38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3:22" ht="20.100000000000001" customHeight="1" x14ac:dyDescent="0.15">
      <c r="C73" s="43"/>
      <c r="D73" s="151" t="s">
        <v>5</v>
      </c>
      <c r="E73" s="166"/>
      <c r="F73" s="362"/>
      <c r="G73" s="171"/>
      <c r="H73" s="187"/>
      <c r="J73" s="38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3:22" ht="20.100000000000001" customHeight="1" x14ac:dyDescent="0.15">
      <c r="C74" s="43"/>
      <c r="D74" s="151" t="s">
        <v>6</v>
      </c>
      <c r="E74" s="166"/>
      <c r="F74" s="362"/>
      <c r="G74" s="171"/>
      <c r="H74" s="187"/>
      <c r="J74" s="38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3:22" ht="20.100000000000001" customHeight="1" thickBot="1" x14ac:dyDescent="0.2">
      <c r="C75" s="43"/>
      <c r="D75" s="157" t="s">
        <v>7</v>
      </c>
      <c r="E75" s="167"/>
      <c r="F75" s="360"/>
      <c r="G75" s="182"/>
      <c r="H75" s="181"/>
      <c r="J75" s="38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3:22" ht="20.100000000000001" customHeight="1" thickBot="1" x14ac:dyDescent="0.2">
      <c r="C76" s="43"/>
      <c r="D76" s="492" t="str">
        <f>一括契約【税込用】必要積算経費一覧表_当該年度!$D$60</f>
        <v>６　その他(諸経費）</v>
      </c>
      <c r="E76" s="493"/>
      <c r="F76" s="493"/>
      <c r="G76" s="494"/>
      <c r="H76" s="98">
        <f>SUM(H77:H96)</f>
        <v>0</v>
      </c>
      <c r="I76" s="88">
        <f>IFERROR(ROUNDDOWN(H76*(1+一括契約【税込用】必要積算経費一覧表_当該年度!$G$70),0),0)</f>
        <v>0</v>
      </c>
      <c r="J76" s="38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3:22" ht="20.100000000000001" customHeight="1" x14ac:dyDescent="0.15">
      <c r="C77" s="43"/>
      <c r="D77" s="149" t="s">
        <v>3</v>
      </c>
      <c r="E77" s="179"/>
      <c r="F77" s="363"/>
      <c r="G77" s="160"/>
      <c r="H77" s="177"/>
      <c r="J77" s="38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3:22" ht="20.100000000000001" customHeight="1" x14ac:dyDescent="0.15">
      <c r="C78" s="43"/>
      <c r="D78" s="149" t="s">
        <v>4</v>
      </c>
      <c r="E78" s="179"/>
      <c r="F78" s="364"/>
      <c r="G78" s="225"/>
      <c r="H78" s="177"/>
      <c r="J78" s="38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3:22" ht="20.100000000000001" customHeight="1" x14ac:dyDescent="0.15">
      <c r="C79" s="43"/>
      <c r="D79" s="149" t="s">
        <v>5</v>
      </c>
      <c r="E79" s="179"/>
      <c r="F79" s="364"/>
      <c r="G79" s="225"/>
      <c r="H79" s="177"/>
      <c r="J79" s="38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3:22" ht="20.100000000000001" customHeight="1" x14ac:dyDescent="0.15">
      <c r="C80" s="43"/>
      <c r="D80" s="149" t="s">
        <v>6</v>
      </c>
      <c r="E80" s="179"/>
      <c r="F80" s="364"/>
      <c r="G80" s="225"/>
      <c r="H80" s="177"/>
      <c r="J80" s="38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3:22" ht="20.100000000000001" customHeight="1" x14ac:dyDescent="0.15">
      <c r="C81" s="43"/>
      <c r="D81" s="149" t="s">
        <v>7</v>
      </c>
      <c r="E81" s="179"/>
      <c r="F81" s="364"/>
      <c r="G81" s="225"/>
      <c r="H81" s="177"/>
      <c r="J81" s="38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3:22" ht="20.100000000000001" customHeight="1" x14ac:dyDescent="0.15">
      <c r="C82" s="43"/>
      <c r="D82" s="149" t="s">
        <v>8</v>
      </c>
      <c r="E82" s="179"/>
      <c r="F82" s="364"/>
      <c r="G82" s="225"/>
      <c r="H82" s="177"/>
      <c r="J82" s="38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3:22" ht="20.100000000000001" customHeight="1" x14ac:dyDescent="0.15">
      <c r="C83" s="43"/>
      <c r="D83" s="149" t="s">
        <v>9</v>
      </c>
      <c r="E83" s="179"/>
      <c r="F83" s="364"/>
      <c r="G83" s="225"/>
      <c r="H83" s="177"/>
      <c r="J83" s="38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3:22" ht="20.100000000000001" customHeight="1" x14ac:dyDescent="0.15">
      <c r="C84" s="43"/>
      <c r="D84" s="149" t="s">
        <v>10</v>
      </c>
      <c r="E84" s="179"/>
      <c r="F84" s="364"/>
      <c r="G84" s="225"/>
      <c r="H84" s="177"/>
      <c r="J84" s="38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3:22" ht="20.100000000000001" customHeight="1" x14ac:dyDescent="0.15">
      <c r="C85" s="43"/>
      <c r="D85" s="149" t="s">
        <v>11</v>
      </c>
      <c r="E85" s="179"/>
      <c r="F85" s="364"/>
      <c r="G85" s="225"/>
      <c r="H85" s="177"/>
      <c r="J85" s="38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3:22" ht="20.100000000000001" customHeight="1" x14ac:dyDescent="0.15">
      <c r="C86" s="43"/>
      <c r="D86" s="149" t="s">
        <v>12</v>
      </c>
      <c r="E86" s="179"/>
      <c r="F86" s="364"/>
      <c r="G86" s="225"/>
      <c r="H86" s="177"/>
      <c r="J86" s="38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3:22" ht="20.100000000000001" customHeight="1" x14ac:dyDescent="0.15">
      <c r="C87" s="43"/>
      <c r="D87" s="149" t="s">
        <v>23</v>
      </c>
      <c r="E87" s="179"/>
      <c r="F87" s="364"/>
      <c r="G87" s="225"/>
      <c r="H87" s="177"/>
      <c r="J87" s="38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3:22" ht="20.100000000000001" customHeight="1" x14ac:dyDescent="0.15">
      <c r="C88" s="43"/>
      <c r="D88" s="149" t="s">
        <v>24</v>
      </c>
      <c r="E88" s="179"/>
      <c r="F88" s="364"/>
      <c r="G88" s="225"/>
      <c r="H88" s="177"/>
      <c r="J88" s="38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3:22" ht="20.100000000000001" customHeight="1" x14ac:dyDescent="0.15">
      <c r="C89" s="43"/>
      <c r="D89" s="149" t="s">
        <v>25</v>
      </c>
      <c r="E89" s="179"/>
      <c r="F89" s="364"/>
      <c r="G89" s="225"/>
      <c r="H89" s="177"/>
      <c r="J89" s="38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3:22" ht="20.100000000000001" customHeight="1" x14ac:dyDescent="0.15">
      <c r="C90" s="43"/>
      <c r="D90" s="149" t="s">
        <v>26</v>
      </c>
      <c r="E90" s="179"/>
      <c r="F90" s="364"/>
      <c r="G90" s="225"/>
      <c r="H90" s="177"/>
      <c r="J90" s="38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3:22" ht="20.100000000000001" customHeight="1" x14ac:dyDescent="0.15">
      <c r="C91" s="43"/>
      <c r="D91" s="149" t="s">
        <v>27</v>
      </c>
      <c r="E91" s="179"/>
      <c r="F91" s="364"/>
      <c r="G91" s="225"/>
      <c r="H91" s="177"/>
      <c r="J91" s="38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3:22" ht="20.100000000000001" customHeight="1" x14ac:dyDescent="0.15">
      <c r="C92" s="43"/>
      <c r="D92" s="149" t="s">
        <v>34</v>
      </c>
      <c r="E92" s="179"/>
      <c r="F92" s="364"/>
      <c r="G92" s="225"/>
      <c r="H92" s="177"/>
      <c r="J92" s="38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3:22" ht="20.100000000000001" customHeight="1" x14ac:dyDescent="0.15">
      <c r="C93" s="43"/>
      <c r="D93" s="151" t="s">
        <v>35</v>
      </c>
      <c r="E93" s="166"/>
      <c r="F93" s="362"/>
      <c r="G93" s="171"/>
      <c r="H93" s="187"/>
      <c r="J93" s="38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3:22" ht="20.100000000000001" customHeight="1" x14ac:dyDescent="0.15">
      <c r="C94" s="43"/>
      <c r="D94" s="151" t="s">
        <v>36</v>
      </c>
      <c r="E94" s="166"/>
      <c r="F94" s="362"/>
      <c r="G94" s="171"/>
      <c r="H94" s="187"/>
      <c r="J94" s="38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3:22" ht="20.100000000000001" customHeight="1" x14ac:dyDescent="0.15">
      <c r="C95" s="43"/>
      <c r="D95" s="151" t="s">
        <v>37</v>
      </c>
      <c r="E95" s="166"/>
      <c r="F95" s="362"/>
      <c r="G95" s="171"/>
      <c r="H95" s="187"/>
      <c r="J95" s="38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3:22" ht="20.100000000000001" customHeight="1" thickBot="1" x14ac:dyDescent="0.2">
      <c r="C96" s="45"/>
      <c r="D96" s="162" t="s">
        <v>38</v>
      </c>
      <c r="E96" s="172"/>
      <c r="F96" s="371"/>
      <c r="G96" s="173"/>
      <c r="H96" s="184"/>
      <c r="J96" s="38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</sheetData>
  <sheetProtection algorithmName="SHA-512" hashValue="GQ5sC1kJTpwBctI8SS96fWUEMV1jPH+OPpMvogSG3N59Os25nLZeT4kKjEjp/Ns6a6lePfua3Yb5GfbsZSZPDg==" saltValue="H6vyFWmQU5jXKoj68BzplQ==" spinCount="100000" sheet="1" formatCells="0" formatRows="0" insertRows="0"/>
  <protectedRanges>
    <protectedRange sqref="D22:H41 D43:H47 D49:H58 D60:H69 D71:H75 D77:H96" name="範囲1"/>
    <protectedRange sqref="K19:V96" name="範囲2"/>
  </protectedRanges>
  <mergeCells count="19">
    <mergeCell ref="D76:G76"/>
    <mergeCell ref="C20:G20"/>
    <mergeCell ref="D21:G21"/>
    <mergeCell ref="D42:G42"/>
    <mergeCell ref="D48:G48"/>
    <mergeCell ref="D59:G59"/>
    <mergeCell ref="D70:G70"/>
    <mergeCell ref="C12:H12"/>
    <mergeCell ref="C13:D13"/>
    <mergeCell ref="C15:D15"/>
    <mergeCell ref="E16:F16"/>
    <mergeCell ref="H18:I18"/>
    <mergeCell ref="C18:G18"/>
    <mergeCell ref="C14:D14"/>
    <mergeCell ref="C17:D17"/>
    <mergeCell ref="E13:I13"/>
    <mergeCell ref="E15:I15"/>
    <mergeCell ref="E14:I14"/>
    <mergeCell ref="E17:I17"/>
  </mergeCells>
  <phoneticPr fontId="2"/>
  <dataValidations count="1">
    <dataValidation type="whole" operator="greaterThanOrEqual" allowBlank="1" showInputMessage="1" showErrorMessage="1" error="整数を入力してください。" sqref="H22:H41 H77:H96 H71:H75 H60:H69 H49:H58 H43:H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1" fitToHeight="0" orientation="portrait" r:id="rId1"/>
  <headerFooter alignWithMargins="0">
    <oddHeader>&amp;L(30-2)
様式１－１－２別紙１&amp;R年度別実施計画書　別紙１</oddHeader>
    <oddFooter>&amp;C&amp;P／&amp;N</oddFooter>
  </headerFooter>
  <rowBreaks count="1" manualBreakCount="1">
    <brk id="58" min="2" max="8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372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C2" s="260" t="str">
        <f>'代表者_明細(Ⅰ物品費）'!C2</f>
        <v>［記入要領］</v>
      </c>
    </row>
    <row r="3" spans="1:9" ht="13.5" x14ac:dyDescent="0.15">
      <c r="C3" s="264" t="str">
        <f>'代表者_明細(Ⅰ物品費）'!C3</f>
        <v>１．水色地/黄色地のセル</v>
      </c>
    </row>
    <row r="4" spans="1:9" ht="13.5" x14ac:dyDescent="0.15">
      <c r="C4" s="260" t="str">
        <f>'代表者_明細(Ⅰ物品費）'!C4</f>
        <v>　　・水色地のセルのみ必要事項を記入してください。</v>
      </c>
    </row>
    <row r="5" spans="1:9" ht="13.5" x14ac:dyDescent="0.15">
      <c r="C5" s="261" t="str">
        <f>'代表者_明細(Ⅰ物品費）'!C5</f>
        <v>　　・文字入力が不要なセルは空欄にしておいてください。</v>
      </c>
    </row>
    <row r="6" spans="1:9" ht="13.5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3.5" x14ac:dyDescent="0.15">
      <c r="C7" s="381" t="str">
        <f>'代表者_明細(Ⅰ物品費）'!C7</f>
        <v>２．行の追加・削除と行の高さ調整</v>
      </c>
    </row>
    <row r="8" spans="1:9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3.5" x14ac:dyDescent="0.15">
      <c r="C9" s="260"/>
    </row>
    <row r="12" spans="1:9" ht="20.100000000000001" customHeight="1" x14ac:dyDescent="0.15">
      <c r="C12" s="519" t="s">
        <v>56</v>
      </c>
      <c r="D12" s="520"/>
      <c r="E12" s="520"/>
      <c r="F12" s="520"/>
      <c r="G12" s="520"/>
      <c r="H12" s="520"/>
    </row>
    <row r="13" spans="1:9" ht="20.100000000000001" customHeight="1" x14ac:dyDescent="0.15">
      <c r="C13" s="526" t="str">
        <f>一括契約【税込用】必要積算経費一覧表_当該年度!$C$14</f>
        <v>課題名：</v>
      </c>
      <c r="D13" s="526"/>
      <c r="E13" s="523" t="str">
        <f>IF(一括契約【税込用】必要積算経費一覧表_当該年度!$D$14&lt;&gt;0, 一括契約【税込用】必要積算経費一覧表_当該年度!$D$14," ")</f>
        <v>○○○○の研究開発</v>
      </c>
      <c r="F13" s="523"/>
      <c r="G13" s="523"/>
      <c r="H13" s="523"/>
      <c r="I13" s="523"/>
    </row>
    <row r="14" spans="1:9" ht="39" customHeight="1" x14ac:dyDescent="0.15">
      <c r="C14" s="526" t="str">
        <f>一括契約【税込用】必要積算経費一覧表_当該年度!$C$15</f>
        <v>個別課題名：</v>
      </c>
      <c r="D14" s="526"/>
      <c r="E14" s="523" t="str">
        <f>IF(一括契約【税込用】必要積算経費一覧表_当該年度!$D$15&lt;&gt;0, 一括契約【税込用】必要積算経費一覧表_当該年度!$D$15," ")</f>
        <v>課題Ｘ　□□□□の研究開発</v>
      </c>
      <c r="F14" s="523"/>
      <c r="G14" s="523"/>
      <c r="H14" s="523"/>
      <c r="I14" s="523"/>
    </row>
    <row r="15" spans="1:9" ht="27" customHeight="1" x14ac:dyDescent="0.15">
      <c r="C15" s="526" t="str">
        <f>一括契約【税込用】必要積算経費一覧表_当該年度!$C$16</f>
        <v>副題：</v>
      </c>
      <c r="D15" s="526"/>
      <c r="E15" s="523" t="str">
        <f>IF(一括契約【税込用】必要積算経費一覧表_当該年度!$D$16&lt;&gt;0, 一括契約【税込用】必要積算経費一覧表_当該年度!$D$16," ")</f>
        <v>△△△△の研究</v>
      </c>
      <c r="F15" s="523"/>
      <c r="G15" s="523"/>
      <c r="H15" s="523"/>
      <c r="I15" s="523"/>
    </row>
    <row r="16" spans="1:9" ht="27" customHeight="1" x14ac:dyDescent="0.15">
      <c r="C16" s="231"/>
      <c r="D16" s="231" t="str">
        <f>一括契約【税込用】必要積算経費一覧表_当該年度!$B$18</f>
        <v>管理番号：</v>
      </c>
      <c r="E16" s="525" t="str">
        <f>IF(一括契約【税込用】必要積算経費一覧表_当該年度!$H$32&lt;&gt;0, 一括契約【税込用】必要積算経費一覧表_当該年度!$H$32," ")</f>
        <v xml:space="preserve"> </v>
      </c>
      <c r="F16" s="525"/>
      <c r="G16" s="227"/>
      <c r="H16" s="227"/>
      <c r="I16" s="227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524" t="str">
        <f>IF(一括契約【税込用】必要積算経費一覧表_当該年度!$F$32&lt;&gt;0, 一括契約【税込用】必要積算経費一覧表_当該年度!$F$32," ")</f>
        <v xml:space="preserve"> </v>
      </c>
      <c r="F17" s="524"/>
      <c r="G17" s="524"/>
      <c r="H17" s="524"/>
      <c r="I17" s="524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47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一括契約【税込用】必要積算経費一覧表_当該年度!$C$46</f>
        <v>Ⅰ　物品費</v>
      </c>
      <c r="D20" s="502"/>
      <c r="E20" s="502"/>
      <c r="F20" s="502"/>
      <c r="G20" s="515"/>
      <c r="H20" s="54">
        <f>H21+H37</f>
        <v>0</v>
      </c>
      <c r="I20" s="65">
        <f>I21+I37</f>
        <v>0</v>
      </c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一括契約【税込用】必要積算経費一覧表_当該年度!$D$47</f>
        <v>１　設備備品費</v>
      </c>
      <c r="E21" s="493"/>
      <c r="F21" s="493"/>
      <c r="G21" s="494"/>
      <c r="H21" s="55">
        <f>SUM(H22:H36)</f>
        <v>0</v>
      </c>
      <c r="I21" s="89">
        <f>IFERROR(ROUNDDOWN(H21*(1+一括契約【税込用】必要積算経費一覧表_当該年度!$G$70),0),0)</f>
        <v>0</v>
      </c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65"/>
      <c r="F22" s="348"/>
      <c r="G22" s="266"/>
      <c r="H22" s="177"/>
      <c r="I22" s="38"/>
      <c r="J22" s="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87"/>
      <c r="I23" s="38"/>
      <c r="J23" s="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87"/>
      <c r="I24" s="38"/>
      <c r="J24" s="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9"/>
      <c r="H25" s="187"/>
      <c r="I25" s="38"/>
      <c r="J25" s="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9"/>
      <c r="H26" s="187"/>
      <c r="I26" s="38"/>
      <c r="J26" s="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9"/>
      <c r="H27" s="187"/>
      <c r="I27" s="38"/>
      <c r="J27" s="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9"/>
      <c r="H28" s="187"/>
      <c r="I28" s="38"/>
      <c r="J28" s="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9"/>
      <c r="H29" s="187"/>
      <c r="I29" s="38"/>
      <c r="J29" s="38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9"/>
      <c r="H30" s="187"/>
      <c r="I30" s="38"/>
      <c r="J30" s="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9"/>
      <c r="H31" s="187"/>
      <c r="I31" s="38"/>
      <c r="J31" s="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9"/>
      <c r="H32" s="187"/>
      <c r="I32" s="38"/>
      <c r="J32" s="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9"/>
      <c r="H33" s="187"/>
      <c r="I33" s="38"/>
      <c r="J33" s="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9"/>
      <c r="H34" s="187"/>
      <c r="I34" s="38"/>
      <c r="J34" s="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9"/>
      <c r="H35" s="187"/>
      <c r="I35" s="38"/>
      <c r="J35" s="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thickBot="1" x14ac:dyDescent="0.2">
      <c r="C36" s="44"/>
      <c r="D36" s="157" t="s">
        <v>27</v>
      </c>
      <c r="E36" s="270"/>
      <c r="F36" s="350"/>
      <c r="G36" s="271"/>
      <c r="H36" s="181"/>
      <c r="I36" s="38"/>
      <c r="J36" s="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thickBot="1" x14ac:dyDescent="0.2">
      <c r="C37" s="43"/>
      <c r="D37" s="492" t="str">
        <f>一括契約【税込用】必要積算経費一覧表_当該年度!$D$48</f>
        <v>２　消耗品費</v>
      </c>
      <c r="E37" s="493"/>
      <c r="F37" s="493"/>
      <c r="G37" s="494"/>
      <c r="H37" s="98">
        <f>SUM(H38:H57)</f>
        <v>0</v>
      </c>
      <c r="I37" s="88">
        <f>IFERROR(ROUNDDOWN(H37*(1+一括契約【税込用】必要積算経費一覧表_当該年度!$G$70),0),0)</f>
        <v>0</v>
      </c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49" t="s">
        <v>3</v>
      </c>
      <c r="E38" s="265"/>
      <c r="F38" s="348"/>
      <c r="G38" s="272"/>
      <c r="H38" s="177"/>
      <c r="I38" s="38"/>
      <c r="J38" s="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4</v>
      </c>
      <c r="E39" s="267"/>
      <c r="F39" s="349"/>
      <c r="G39" s="269"/>
      <c r="H39" s="187"/>
      <c r="I39" s="38"/>
      <c r="J39" s="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5</v>
      </c>
      <c r="E40" s="267"/>
      <c r="F40" s="349"/>
      <c r="G40" s="269"/>
      <c r="H40" s="187"/>
      <c r="I40" s="38"/>
      <c r="J40" s="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51" t="s">
        <v>6</v>
      </c>
      <c r="E41" s="267"/>
      <c r="F41" s="349"/>
      <c r="G41" s="269"/>
      <c r="H41" s="187"/>
      <c r="I41" s="38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51" t="s">
        <v>7</v>
      </c>
      <c r="E42" s="267"/>
      <c r="F42" s="349"/>
      <c r="G42" s="269"/>
      <c r="H42" s="187"/>
      <c r="I42" s="38"/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51" t="s">
        <v>8</v>
      </c>
      <c r="E43" s="267"/>
      <c r="F43" s="349"/>
      <c r="G43" s="269"/>
      <c r="H43" s="187"/>
      <c r="I43" s="38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9</v>
      </c>
      <c r="E44" s="267"/>
      <c r="F44" s="349"/>
      <c r="G44" s="269"/>
      <c r="H44" s="187"/>
      <c r="I44" s="38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10</v>
      </c>
      <c r="E45" s="267"/>
      <c r="F45" s="349"/>
      <c r="G45" s="269"/>
      <c r="H45" s="187"/>
      <c r="I45" s="38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11</v>
      </c>
      <c r="E46" s="267"/>
      <c r="F46" s="349"/>
      <c r="G46" s="269"/>
      <c r="H46" s="187"/>
      <c r="I46" s="38"/>
      <c r="J46" s="3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12</v>
      </c>
      <c r="E47" s="267"/>
      <c r="F47" s="349"/>
      <c r="G47" s="269"/>
      <c r="H47" s="187"/>
      <c r="I47" s="38"/>
      <c r="J47" s="3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23</v>
      </c>
      <c r="E48" s="267"/>
      <c r="F48" s="349"/>
      <c r="G48" s="269"/>
      <c r="H48" s="187"/>
      <c r="I48" s="38"/>
      <c r="J48" s="3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24</v>
      </c>
      <c r="E49" s="267"/>
      <c r="F49" s="349"/>
      <c r="G49" s="269"/>
      <c r="H49" s="187"/>
      <c r="I49" s="38"/>
      <c r="J49" s="3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25</v>
      </c>
      <c r="E50" s="267"/>
      <c r="F50" s="349"/>
      <c r="G50" s="269"/>
      <c r="H50" s="187"/>
      <c r="I50" s="38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26</v>
      </c>
      <c r="E51" s="267"/>
      <c r="F51" s="349"/>
      <c r="G51" s="269"/>
      <c r="H51" s="187"/>
      <c r="I51" s="38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27</v>
      </c>
      <c r="E52" s="267"/>
      <c r="F52" s="349"/>
      <c r="G52" s="269"/>
      <c r="H52" s="187"/>
      <c r="I52" s="38"/>
      <c r="J52" s="38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34</v>
      </c>
      <c r="E53" s="267"/>
      <c r="F53" s="349"/>
      <c r="G53" s="269"/>
      <c r="H53" s="187"/>
      <c r="I53" s="38"/>
      <c r="J53" s="38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35</v>
      </c>
      <c r="E54" s="267"/>
      <c r="F54" s="349"/>
      <c r="G54" s="269"/>
      <c r="H54" s="187"/>
      <c r="I54" s="38"/>
      <c r="J54" s="38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36</v>
      </c>
      <c r="E55" s="267"/>
      <c r="F55" s="349"/>
      <c r="G55" s="269"/>
      <c r="H55" s="187"/>
      <c r="I55" s="38"/>
      <c r="J55" s="38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37</v>
      </c>
      <c r="E56" s="267"/>
      <c r="F56" s="349"/>
      <c r="G56" s="269"/>
      <c r="H56" s="187"/>
      <c r="I56" s="38"/>
      <c r="J56" s="38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thickBot="1" x14ac:dyDescent="0.2">
      <c r="C57" s="45"/>
      <c r="D57" s="162" t="s">
        <v>38</v>
      </c>
      <c r="E57" s="273"/>
      <c r="F57" s="351"/>
      <c r="G57" s="274"/>
      <c r="H57" s="184"/>
      <c r="I57" s="38"/>
      <c r="J57" s="38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</sheetData>
  <sheetProtection algorithmName="SHA-512" hashValue="/8gcvDVAZWIEcf3+WRAyG8Tr/asEfbNn0IBcTA8+5F4we5yQWI3udb4zjQQge9K4dyIErCGfgeWpWmSjclHh6A==" saltValue="ymRR+ws44TL3iT0hLJv/9w==" spinCount="100000" sheet="1" formatCells="0" formatRows="0" insertRows="0"/>
  <protectedRanges>
    <protectedRange sqref="D22:H36 D38:H57" name="範囲1_1"/>
    <protectedRange sqref="K19:V57" name="範囲2"/>
  </protectedRanges>
  <mergeCells count="15">
    <mergeCell ref="D37:G37"/>
    <mergeCell ref="E13:I13"/>
    <mergeCell ref="E15:I15"/>
    <mergeCell ref="E14:I14"/>
    <mergeCell ref="E17:I17"/>
    <mergeCell ref="H18:I18"/>
    <mergeCell ref="C18:G18"/>
    <mergeCell ref="C14:D14"/>
    <mergeCell ref="C17:D17"/>
    <mergeCell ref="D21:G21"/>
    <mergeCell ref="C12:H12"/>
    <mergeCell ref="C13:D13"/>
    <mergeCell ref="C15:D15"/>
    <mergeCell ref="E16:F16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36 H38:H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1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372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C2" s="260" t="str">
        <f>'代表者_明細(Ⅰ物品費）'!C2</f>
        <v>［記入要領］</v>
      </c>
    </row>
    <row r="3" spans="1:9" ht="13.5" x14ac:dyDescent="0.15">
      <c r="C3" s="264" t="str">
        <f>'代表者_明細(Ⅰ物品費）'!C3</f>
        <v>１．水色地/黄色地のセル</v>
      </c>
    </row>
    <row r="4" spans="1:9" ht="13.5" x14ac:dyDescent="0.15">
      <c r="C4" s="260" t="str">
        <f>'代表者_明細(Ⅰ物品費）'!C4</f>
        <v>　　・水色地のセルのみ必要事項を記入してください。</v>
      </c>
    </row>
    <row r="5" spans="1:9" ht="13.5" x14ac:dyDescent="0.15">
      <c r="C5" s="261" t="str">
        <f>'代表者_明細(Ⅰ物品費）'!C5</f>
        <v>　　・文字入力が不要なセルは空欄にしておいてください。</v>
      </c>
    </row>
    <row r="6" spans="1:9" ht="13.5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3.5" x14ac:dyDescent="0.15">
      <c r="C7" s="381" t="str">
        <f>'代表者_明細(Ⅰ物品費）'!C7</f>
        <v>２．行の追加・削除と行の高さ調整</v>
      </c>
    </row>
    <row r="8" spans="1:9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3.5" x14ac:dyDescent="0.15">
      <c r="C9" s="260"/>
    </row>
    <row r="12" spans="1:9" ht="20.100000000000001" customHeight="1" x14ac:dyDescent="0.15">
      <c r="C12" s="519" t="s">
        <v>57</v>
      </c>
      <c r="D12" s="520"/>
      <c r="E12" s="520"/>
      <c r="F12" s="520"/>
      <c r="G12" s="520"/>
      <c r="H12" s="520"/>
    </row>
    <row r="13" spans="1:9" ht="20.100000000000001" customHeight="1" x14ac:dyDescent="0.15">
      <c r="C13" s="526" t="str">
        <f>一括契約【税込用】必要積算経費一覧表_当該年度!$C$14</f>
        <v>課題名：</v>
      </c>
      <c r="D13" s="526"/>
      <c r="E13" s="523" t="str">
        <f>IF(一括契約【税込用】必要積算経費一覧表_当該年度!$D$14&lt;&gt;0, 一括契約【税込用】必要積算経費一覧表_当該年度!$D$14," ")</f>
        <v>○○○○の研究開発</v>
      </c>
      <c r="F13" s="523"/>
      <c r="G13" s="523"/>
      <c r="H13" s="523"/>
      <c r="I13" s="523"/>
    </row>
    <row r="14" spans="1:9" ht="39" customHeight="1" x14ac:dyDescent="0.15">
      <c r="C14" s="526" t="str">
        <f>一括契約【税込用】必要積算経費一覧表_当該年度!$C$15</f>
        <v>個別課題名：</v>
      </c>
      <c r="D14" s="526"/>
      <c r="E14" s="523" t="str">
        <f>IF(一括契約【税込用】必要積算経費一覧表_当該年度!$D$15&lt;&gt;0, 一括契約【税込用】必要積算経費一覧表_当該年度!$D$15," ")</f>
        <v>課題Ｘ　□□□□の研究開発</v>
      </c>
      <c r="F14" s="523"/>
      <c r="G14" s="523"/>
      <c r="H14" s="523"/>
      <c r="I14" s="523"/>
    </row>
    <row r="15" spans="1:9" ht="27" customHeight="1" x14ac:dyDescent="0.15">
      <c r="C15" s="526" t="str">
        <f>一括契約【税込用】必要積算経費一覧表_当該年度!$C$16</f>
        <v>副題：</v>
      </c>
      <c r="D15" s="526"/>
      <c r="E15" s="523" t="str">
        <f>IF(一括契約【税込用】必要積算経費一覧表_当該年度!$D$16&lt;&gt;0, 一括契約【税込用】必要積算経費一覧表_当該年度!$D$16," ")</f>
        <v>△△△△の研究</v>
      </c>
      <c r="F15" s="523"/>
      <c r="G15" s="523"/>
      <c r="H15" s="523"/>
      <c r="I15" s="523"/>
    </row>
    <row r="16" spans="1:9" ht="27" customHeight="1" x14ac:dyDescent="0.15">
      <c r="C16" s="231"/>
      <c r="D16" s="231" t="str">
        <f>一括契約【税込用】必要積算経費一覧表_当該年度!$B$18</f>
        <v>管理番号：</v>
      </c>
      <c r="E16" s="525" t="str">
        <f>IF(一括契約【税込用】必要積算経費一覧表_当該年度!$H$32&lt;&gt;0, 一括契約【税込用】必要積算経費一覧表_当該年度!$H$32," ")</f>
        <v xml:space="preserve"> </v>
      </c>
      <c r="F16" s="525"/>
      <c r="G16" s="227"/>
      <c r="H16" s="227"/>
      <c r="I16" s="227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524" t="str">
        <f>IF(一括契約【税込用】必要積算経費一覧表_当該年度!$F$32&lt;&gt;0, 一括契約【税込用】必要積算経費一覧表_当該年度!$F$32," ")</f>
        <v xml:space="preserve"> </v>
      </c>
      <c r="F17" s="524"/>
      <c r="G17" s="524"/>
      <c r="H17" s="524"/>
      <c r="I17" s="524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47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一括契約【税込用】必要積算経費一覧表_当該年度!$C$49</f>
        <v>Ⅱ　人件費・謝金</v>
      </c>
      <c r="D20" s="502"/>
      <c r="E20" s="502"/>
      <c r="F20" s="502"/>
      <c r="G20" s="515"/>
      <c r="H20" s="54">
        <f>H21+H42</f>
        <v>0</v>
      </c>
      <c r="I20" s="65">
        <f>I21+I42</f>
        <v>0</v>
      </c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一括契約【税込用】必要積算経費一覧表_当該年度!$D$50</f>
        <v>１　人件費</v>
      </c>
      <c r="E21" s="493"/>
      <c r="F21" s="493"/>
      <c r="G21" s="494"/>
      <c r="H21" s="55">
        <f>SUM(H22:H41)</f>
        <v>0</v>
      </c>
      <c r="I21" s="89">
        <f>IFERROR(ROUNDDOWN(H21*(1+一括契約【税込用】必要積算経費一覧表_当該年度!$G$70),0),0)</f>
        <v>0</v>
      </c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77"/>
      <c r="I22" s="38"/>
      <c r="J22" s="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77"/>
      <c r="F23" s="349"/>
      <c r="G23" s="268"/>
      <c r="H23" s="187"/>
      <c r="I23" s="38"/>
      <c r="J23" s="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77"/>
      <c r="F24" s="349"/>
      <c r="G24" s="268"/>
      <c r="H24" s="187"/>
      <c r="I24" s="38"/>
      <c r="J24" s="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77"/>
      <c r="F25" s="349"/>
      <c r="G25" s="268"/>
      <c r="H25" s="187"/>
      <c r="I25" s="38"/>
      <c r="J25" s="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77"/>
      <c r="F26" s="349"/>
      <c r="G26" s="268"/>
      <c r="H26" s="187"/>
      <c r="I26" s="38"/>
      <c r="J26" s="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77"/>
      <c r="F27" s="349"/>
      <c r="G27" s="268"/>
      <c r="H27" s="187"/>
      <c r="I27" s="38"/>
      <c r="J27" s="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77"/>
      <c r="F28" s="349"/>
      <c r="G28" s="268"/>
      <c r="H28" s="187"/>
      <c r="I28" s="38"/>
      <c r="J28" s="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77"/>
      <c r="F29" s="349"/>
      <c r="G29" s="268"/>
      <c r="H29" s="187"/>
      <c r="I29" s="38"/>
      <c r="J29" s="38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77"/>
      <c r="F30" s="349"/>
      <c r="G30" s="268"/>
      <c r="H30" s="187"/>
      <c r="I30" s="38"/>
      <c r="J30" s="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77"/>
      <c r="F31" s="349"/>
      <c r="G31" s="268"/>
      <c r="H31" s="187"/>
      <c r="I31" s="38"/>
      <c r="J31" s="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77"/>
      <c r="F32" s="349"/>
      <c r="G32" s="268"/>
      <c r="H32" s="187"/>
      <c r="I32" s="38"/>
      <c r="J32" s="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77"/>
      <c r="F33" s="349"/>
      <c r="G33" s="268"/>
      <c r="H33" s="187"/>
      <c r="I33" s="38"/>
      <c r="J33" s="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77"/>
      <c r="F34" s="349"/>
      <c r="G34" s="268"/>
      <c r="H34" s="187"/>
      <c r="I34" s="38"/>
      <c r="J34" s="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77"/>
      <c r="F35" s="349"/>
      <c r="G35" s="268"/>
      <c r="H35" s="187"/>
      <c r="I35" s="38"/>
      <c r="J35" s="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77"/>
      <c r="F36" s="349"/>
      <c r="G36" s="268"/>
      <c r="H36" s="187"/>
      <c r="I36" s="38"/>
      <c r="J36" s="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66"/>
      <c r="F37" s="352"/>
      <c r="G37" s="153"/>
      <c r="H37" s="187"/>
      <c r="I37" s="38"/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77"/>
      <c r="F38" s="349"/>
      <c r="G38" s="268"/>
      <c r="H38" s="187"/>
      <c r="I38" s="38"/>
      <c r="J38" s="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77"/>
      <c r="F39" s="349"/>
      <c r="G39" s="268"/>
      <c r="H39" s="187"/>
      <c r="I39" s="38"/>
      <c r="J39" s="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77"/>
      <c r="F40" s="353"/>
      <c r="G40" s="289"/>
      <c r="H40" s="187"/>
      <c r="I40" s="38"/>
      <c r="J40" s="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4"/>
      <c r="D41" s="157" t="s">
        <v>38</v>
      </c>
      <c r="E41" s="282"/>
      <c r="F41" s="354"/>
      <c r="G41" s="283"/>
      <c r="H41" s="181"/>
      <c r="I41" s="38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一括契約【税込用】必要積算経費一覧表_当該年度!$D$51</f>
        <v>２　謝金</v>
      </c>
      <c r="E42" s="499"/>
      <c r="F42" s="499"/>
      <c r="G42" s="500"/>
      <c r="H42" s="98">
        <f>SUM(H43:H52)</f>
        <v>0</v>
      </c>
      <c r="I42" s="88">
        <f>IFERROR(ROUNDDOWN(H42*(1+一括契約【税込用】必要積算経費一覧表_当該年度!$G$70),0),0)</f>
        <v>0</v>
      </c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69" t="s">
        <v>3</v>
      </c>
      <c r="E43" s="276"/>
      <c r="F43" s="355"/>
      <c r="G43" s="284"/>
      <c r="H43" s="188"/>
      <c r="I43" s="38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9"/>
      <c r="H44" s="187"/>
      <c r="I44" s="38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77"/>
      <c r="F45" s="353"/>
      <c r="G45" s="269"/>
      <c r="H45" s="187"/>
      <c r="I45" s="38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77"/>
      <c r="F46" s="353"/>
      <c r="G46" s="285"/>
      <c r="H46" s="187"/>
      <c r="I46" s="38"/>
      <c r="J46" s="3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7</v>
      </c>
      <c r="E47" s="277"/>
      <c r="F47" s="353"/>
      <c r="G47" s="285"/>
      <c r="H47" s="187"/>
      <c r="I47" s="38"/>
      <c r="J47" s="3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8</v>
      </c>
      <c r="E48" s="277"/>
      <c r="F48" s="353"/>
      <c r="G48" s="285"/>
      <c r="H48" s="187"/>
      <c r="I48" s="38"/>
      <c r="J48" s="3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9</v>
      </c>
      <c r="E49" s="277"/>
      <c r="F49" s="353"/>
      <c r="G49" s="285"/>
      <c r="H49" s="187"/>
      <c r="I49" s="38"/>
      <c r="J49" s="3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10</v>
      </c>
      <c r="E50" s="277"/>
      <c r="F50" s="353"/>
      <c r="G50" s="285"/>
      <c r="H50" s="187"/>
      <c r="I50" s="38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11</v>
      </c>
      <c r="E51" s="277"/>
      <c r="F51" s="353"/>
      <c r="G51" s="285"/>
      <c r="H51" s="187"/>
      <c r="I51" s="38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thickBot="1" x14ac:dyDescent="0.2">
      <c r="C52" s="47"/>
      <c r="D52" s="162" t="s">
        <v>12</v>
      </c>
      <c r="E52" s="286"/>
      <c r="F52" s="356"/>
      <c r="G52" s="287"/>
      <c r="H52" s="184"/>
      <c r="I52" s="38"/>
      <c r="J52" s="38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</sheetData>
  <sheetProtection algorithmName="SHA-512" hashValue="LZS2d89qw6NxHfWHkm/bq7PxYokS3NRTk9IHbMSRZQ3+6jj0x21CL9rPI7P1DldgxFgkHUeIlx/xQyvLoHkSKg==" saltValue="qGRbIv2h60sX5jRdkGlNhw==" spinCount="100000" sheet="1" formatCells="0" formatRows="0" insertRows="0"/>
  <protectedRanges>
    <protectedRange sqref="D22:H41 D43:H52" name="範囲1"/>
    <protectedRange sqref="K19:V52" name="範囲2"/>
  </protectedRanges>
  <mergeCells count="15">
    <mergeCell ref="D42:G42"/>
    <mergeCell ref="E16:F16"/>
    <mergeCell ref="E13:I13"/>
    <mergeCell ref="E15:I15"/>
    <mergeCell ref="E14:I14"/>
    <mergeCell ref="E17:I17"/>
    <mergeCell ref="H18:I18"/>
    <mergeCell ref="C18:G18"/>
    <mergeCell ref="C14:D14"/>
    <mergeCell ref="C17:D17"/>
    <mergeCell ref="C12:H12"/>
    <mergeCell ref="C13:D13"/>
    <mergeCell ref="C15:D15"/>
    <mergeCell ref="C20:G20"/>
    <mergeCell ref="D21:G21"/>
  </mergeCells>
  <phoneticPr fontId="2"/>
  <dataValidations count="1">
    <dataValidation type="whole" operator="greaterThanOrEqual" allowBlank="1" showInputMessage="1" showErrorMessage="1" error="整数を入力してください。" sqref="H22:H41 H43:H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1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pane xSplit="2" ySplit="9" topLeftCell="C10" activePane="bottomRight" state="frozen"/>
      <selection activeCell="C21" sqref="C21"/>
      <selection pane="topRight" activeCell="C21" sqref="C21"/>
      <selection pane="bottomLeft" activeCell="C21" sqref="C21"/>
      <selection pane="bottomRight" activeCell="I25" sqref="I25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372" customWidth="1"/>
    <col min="7" max="7" width="28" style="9" customWidth="1"/>
    <col min="8" max="8" width="10.625" style="9" customWidth="1"/>
    <col min="9" max="9" width="10.5" style="9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C2" s="260" t="str">
        <f>'代表者_明細(Ⅰ物品費）'!C2</f>
        <v>［記入要領］</v>
      </c>
    </row>
    <row r="3" spans="1:9" ht="13.5" x14ac:dyDescent="0.15">
      <c r="C3" s="264" t="str">
        <f>'代表者_明細(Ⅰ物品費）'!C3</f>
        <v>１．水色地/黄色地のセル</v>
      </c>
    </row>
    <row r="4" spans="1:9" ht="13.5" x14ac:dyDescent="0.15">
      <c r="C4" s="260" t="str">
        <f>'代表者_明細(Ⅰ物品費）'!C4</f>
        <v>　　・水色地のセルのみ必要事項を記入してください。</v>
      </c>
    </row>
    <row r="5" spans="1:9" ht="13.5" x14ac:dyDescent="0.15">
      <c r="C5" s="261" t="str">
        <f>'代表者_明細(Ⅰ物品費）'!C5</f>
        <v>　　・文字入力が不要なセルは空欄にしておいてください。</v>
      </c>
    </row>
    <row r="6" spans="1:9" ht="13.5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3.5" x14ac:dyDescent="0.15">
      <c r="C7" s="381" t="str">
        <f>'代表者_明細(Ⅰ物品費）'!C7</f>
        <v>２．行の追加・削除と行の高さ調整</v>
      </c>
    </row>
    <row r="8" spans="1:9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3.5" x14ac:dyDescent="0.15">
      <c r="C9" s="260"/>
    </row>
    <row r="12" spans="1:9" ht="20.100000000000001" customHeight="1" x14ac:dyDescent="0.15">
      <c r="C12" s="519" t="s">
        <v>76</v>
      </c>
      <c r="D12" s="520"/>
      <c r="E12" s="520"/>
      <c r="F12" s="520"/>
      <c r="G12" s="520"/>
      <c r="H12" s="520"/>
      <c r="I12" s="37"/>
    </row>
    <row r="13" spans="1:9" ht="20.100000000000001" customHeight="1" x14ac:dyDescent="0.15">
      <c r="C13" s="526" t="str">
        <f>一括契約【税込用】必要積算経費一覧表_当該年度!$C$14</f>
        <v>課題名：</v>
      </c>
      <c r="D13" s="526"/>
      <c r="E13" s="523" t="str">
        <f>IF(一括契約【税込用】必要積算経費一覧表_当該年度!$D$14&lt;&gt;0, 一括契約【税込用】必要積算経費一覧表_当該年度!$D$14," ")</f>
        <v>○○○○の研究開発</v>
      </c>
      <c r="F13" s="523"/>
      <c r="G13" s="523"/>
      <c r="H13" s="523"/>
      <c r="I13" s="523"/>
    </row>
    <row r="14" spans="1:9" ht="39" customHeight="1" x14ac:dyDescent="0.15">
      <c r="C14" s="526" t="str">
        <f>一括契約【税込用】必要積算経費一覧表_当該年度!$C$15</f>
        <v>個別課題名：</v>
      </c>
      <c r="D14" s="526"/>
      <c r="E14" s="523" t="str">
        <f>IF(一括契約【税込用】必要積算経費一覧表_当該年度!$D$15&lt;&gt;0, 一括契約【税込用】必要積算経費一覧表_当該年度!$D$15," ")</f>
        <v>課題Ｘ　□□□□の研究開発</v>
      </c>
      <c r="F14" s="523"/>
      <c r="G14" s="523"/>
      <c r="H14" s="523"/>
      <c r="I14" s="523"/>
    </row>
    <row r="15" spans="1:9" ht="27" customHeight="1" x14ac:dyDescent="0.15">
      <c r="C15" s="526" t="str">
        <f>一括契約【税込用】必要積算経費一覧表_当該年度!$C$16</f>
        <v>副題：</v>
      </c>
      <c r="D15" s="526"/>
      <c r="E15" s="523" t="str">
        <f>IF(一括契約【税込用】必要積算経費一覧表_当該年度!$D$16&lt;&gt;0, 一括契約【税込用】必要積算経費一覧表_当該年度!$D$16," ")</f>
        <v>△△△△の研究</v>
      </c>
      <c r="F15" s="523"/>
      <c r="G15" s="523"/>
      <c r="H15" s="523"/>
      <c r="I15" s="523"/>
    </row>
    <row r="16" spans="1:9" ht="27" customHeight="1" x14ac:dyDescent="0.15">
      <c r="C16" s="231"/>
      <c r="D16" s="231" t="str">
        <f>一括契約【税込用】必要積算経費一覧表_当該年度!$B$18</f>
        <v>管理番号：</v>
      </c>
      <c r="E16" s="525" t="str">
        <f>IF(一括契約【税込用】必要積算経費一覧表_当該年度!$H$32&lt;&gt;0, 一括契約【税込用】必要積算経費一覧表_当該年度!$H$32," ")</f>
        <v xml:space="preserve"> </v>
      </c>
      <c r="F16" s="525"/>
      <c r="G16" s="227"/>
      <c r="H16" s="227"/>
      <c r="I16" s="227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524" t="str">
        <f>IF(一括契約【税込用】必要積算経費一覧表_当該年度!$F$32&lt;&gt;0, 一括契約【税込用】必要積算経費一覧表_当該年度!$F$32," ")</f>
        <v xml:space="preserve"> </v>
      </c>
      <c r="F17" s="524"/>
      <c r="G17" s="524"/>
      <c r="H17" s="524"/>
      <c r="I17" s="524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70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一括契約【税込用】必要積算経費一覧表_当該年度!$C$52</f>
        <v>Ⅲ　旅費</v>
      </c>
      <c r="D20" s="502"/>
      <c r="E20" s="502"/>
      <c r="F20" s="502"/>
      <c r="G20" s="515"/>
      <c r="H20" s="54">
        <f>H21</f>
        <v>0</v>
      </c>
      <c r="I20" s="64">
        <f>I21</f>
        <v>0</v>
      </c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一括契約【税込用】必要積算経費一覧表_当該年度!$D$53</f>
        <v>１　旅費</v>
      </c>
      <c r="E21" s="493"/>
      <c r="F21" s="493"/>
      <c r="G21" s="494"/>
      <c r="H21" s="55">
        <f>SUM(H22:H51)</f>
        <v>0</v>
      </c>
      <c r="I21" s="89">
        <f>IFERROR(ROUNDDOWN(H21*(1+一括契約【税込用】必要積算経費一覧表_当該年度!$G$70),0),0)</f>
        <v>0</v>
      </c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77"/>
      <c r="I22"/>
      <c r="J22" s="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87"/>
      <c r="I23"/>
      <c r="J23" s="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87"/>
      <c r="I24"/>
      <c r="J24" s="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87"/>
      <c r="I25"/>
      <c r="J25" s="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87"/>
      <c r="I26"/>
      <c r="J26" s="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87"/>
      <c r="I27"/>
      <c r="J27" s="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87"/>
      <c r="I28"/>
      <c r="J28" s="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87"/>
      <c r="I29"/>
      <c r="J29" s="38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87"/>
      <c r="I30"/>
      <c r="J30" s="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87"/>
      <c r="I31"/>
      <c r="J31" s="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87"/>
      <c r="I32"/>
      <c r="J32" s="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87"/>
      <c r="I33"/>
      <c r="J33" s="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87"/>
      <c r="I34"/>
      <c r="J34" s="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87"/>
      <c r="I35"/>
      <c r="J35" s="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87"/>
      <c r="I36"/>
      <c r="J36" s="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87"/>
      <c r="I37"/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87"/>
      <c r="I38"/>
      <c r="J38" s="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87"/>
      <c r="I39"/>
      <c r="J39" s="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87"/>
      <c r="I40"/>
      <c r="J40" s="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75" t="s">
        <v>38</v>
      </c>
      <c r="E41" s="278"/>
      <c r="F41" s="357"/>
      <c r="G41" s="279"/>
      <c r="H41" s="183"/>
      <c r="I41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75" t="s">
        <v>78</v>
      </c>
      <c r="E42" s="278"/>
      <c r="F42" s="357"/>
      <c r="G42" s="288"/>
      <c r="H42" s="183"/>
      <c r="I42"/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75" t="s">
        <v>79</v>
      </c>
      <c r="E43" s="278"/>
      <c r="F43" s="357"/>
      <c r="G43" s="288"/>
      <c r="H43" s="183"/>
      <c r="I43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75" t="s">
        <v>80</v>
      </c>
      <c r="E44" s="278"/>
      <c r="F44" s="357"/>
      <c r="G44" s="288"/>
      <c r="H44" s="183"/>
      <c r="I44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75" t="s">
        <v>81</v>
      </c>
      <c r="E45" s="278"/>
      <c r="F45" s="357"/>
      <c r="G45" s="288"/>
      <c r="H45" s="183"/>
      <c r="I45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75" t="s">
        <v>82</v>
      </c>
      <c r="E46" s="278"/>
      <c r="F46" s="357"/>
      <c r="G46" s="288"/>
      <c r="H46" s="183"/>
      <c r="I46"/>
      <c r="J46" s="3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75" t="s">
        <v>83</v>
      </c>
      <c r="E47" s="278"/>
      <c r="F47" s="357"/>
      <c r="G47" s="288"/>
      <c r="H47" s="183"/>
      <c r="I47"/>
      <c r="J47" s="3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75" t="s">
        <v>84</v>
      </c>
      <c r="E48" s="278"/>
      <c r="F48" s="357"/>
      <c r="G48" s="288"/>
      <c r="H48" s="183"/>
      <c r="I48"/>
      <c r="J48" s="3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75" t="s">
        <v>85</v>
      </c>
      <c r="E49" s="278"/>
      <c r="F49" s="357"/>
      <c r="G49" s="288"/>
      <c r="H49" s="183"/>
      <c r="I49"/>
      <c r="J49" s="3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75" t="s">
        <v>86</v>
      </c>
      <c r="E50" s="278"/>
      <c r="F50" s="357"/>
      <c r="G50" s="288"/>
      <c r="H50" s="183"/>
      <c r="I50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thickBot="1" x14ac:dyDescent="0.2">
      <c r="C51" s="45"/>
      <c r="D51" s="162" t="s">
        <v>87</v>
      </c>
      <c r="E51" s="286"/>
      <c r="F51" s="356"/>
      <c r="G51" s="287"/>
      <c r="H51" s="184"/>
      <c r="I51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</sheetData>
  <sheetProtection algorithmName="SHA-512" hashValue="CgqdY/jGtsdaZlewQLwnu1naUtR7e7GrN01C9B4pTjgsB8GYYewqeLnVoBusnSleiXI33O76ZvDcRpsfcF3ggw==" saltValue="x34OrAJ7gTCPmK7WYBPjQQ==" spinCount="100000" sheet="1" formatCells="0" formatRows="0" insertRows="0"/>
  <protectedRanges>
    <protectedRange sqref="D22:H51" name="範囲1_1"/>
    <protectedRange sqref="K19:V51" name="範囲2_1"/>
  </protectedRanges>
  <mergeCells count="14">
    <mergeCell ref="C12:H12"/>
    <mergeCell ref="C13:D13"/>
    <mergeCell ref="C15:D15"/>
    <mergeCell ref="E14:I14"/>
    <mergeCell ref="H18:I18"/>
    <mergeCell ref="C18:G18"/>
    <mergeCell ref="E16:F16"/>
    <mergeCell ref="E17:I17"/>
    <mergeCell ref="D21:G21"/>
    <mergeCell ref="C20:G20"/>
    <mergeCell ref="E13:I13"/>
    <mergeCell ref="E15:I15"/>
    <mergeCell ref="C14:D14"/>
    <mergeCell ref="C17:D17"/>
  </mergeCells>
  <phoneticPr fontId="2"/>
  <dataValidations count="1">
    <dataValidation type="whole" operator="greaterThanOrEqual" allowBlank="1" showInputMessage="1" showErrorMessage="1" error="整数を入力してください。" sqref="H22:H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1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372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C2" s="260" t="str">
        <f>'代表者_明細(Ⅰ物品費）'!C2</f>
        <v>［記入要領］</v>
      </c>
    </row>
    <row r="3" spans="1:9" ht="13.5" x14ac:dyDescent="0.15">
      <c r="C3" s="264" t="str">
        <f>'代表者_明細(Ⅰ物品費）'!C3</f>
        <v>１．水色地/黄色地のセル</v>
      </c>
    </row>
    <row r="4" spans="1:9" ht="13.5" x14ac:dyDescent="0.15">
      <c r="C4" s="260" t="str">
        <f>'代表者_明細(Ⅰ物品費）'!C4</f>
        <v>　　・水色地のセルのみ必要事項を記入してください。</v>
      </c>
    </row>
    <row r="5" spans="1:9" ht="13.5" x14ac:dyDescent="0.15">
      <c r="C5" s="261" t="str">
        <f>'代表者_明細(Ⅰ物品費）'!C5</f>
        <v>　　・文字入力が不要なセルは空欄にしておいてください。</v>
      </c>
    </row>
    <row r="6" spans="1:9" ht="13.5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3.5" x14ac:dyDescent="0.15">
      <c r="C7" s="381" t="str">
        <f>'代表者_明細(Ⅰ物品費）'!C7</f>
        <v>２．行の追加・削除と行の高さ調整</v>
      </c>
    </row>
    <row r="8" spans="1:9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3.5" x14ac:dyDescent="0.15">
      <c r="C9" s="260"/>
    </row>
    <row r="12" spans="1:9" ht="20.100000000000001" customHeight="1" x14ac:dyDescent="0.15">
      <c r="C12" s="519" t="s">
        <v>77</v>
      </c>
      <c r="D12" s="520"/>
      <c r="E12" s="520"/>
      <c r="F12" s="520"/>
      <c r="G12" s="520"/>
      <c r="H12" s="520"/>
    </row>
    <row r="13" spans="1:9" ht="20.100000000000001" customHeight="1" x14ac:dyDescent="0.15">
      <c r="C13" s="526" t="str">
        <f>一括契約【税込用】必要積算経費一覧表_当該年度!$C$14</f>
        <v>課題名：</v>
      </c>
      <c r="D13" s="526"/>
      <c r="E13" s="523" t="str">
        <f>IF(一括契約【税込用】必要積算経費一覧表_当該年度!$D$14&lt;&gt;0, 一括契約【税込用】必要積算経費一覧表_当該年度!$D$14," ")</f>
        <v>○○○○の研究開発</v>
      </c>
      <c r="F13" s="523"/>
      <c r="G13" s="523"/>
      <c r="H13" s="523"/>
      <c r="I13" s="523"/>
    </row>
    <row r="14" spans="1:9" ht="39" customHeight="1" x14ac:dyDescent="0.15">
      <c r="C14" s="526" t="str">
        <f>一括契約【税込用】必要積算経費一覧表_当該年度!$C$15</f>
        <v>個別課題名：</v>
      </c>
      <c r="D14" s="526"/>
      <c r="E14" s="523" t="str">
        <f>IF(一括契約【税込用】必要積算経費一覧表_当該年度!$D$15&lt;&gt;0, 一括契約【税込用】必要積算経費一覧表_当該年度!$D$15," ")</f>
        <v>課題Ｘ　□□□□の研究開発</v>
      </c>
      <c r="F14" s="523"/>
      <c r="G14" s="523"/>
      <c r="H14" s="523"/>
      <c r="I14" s="523"/>
    </row>
    <row r="15" spans="1:9" ht="27" customHeight="1" x14ac:dyDescent="0.15">
      <c r="C15" s="526" t="str">
        <f>一括契約【税込用】必要積算経費一覧表_当該年度!$C$16</f>
        <v>副題：</v>
      </c>
      <c r="D15" s="526"/>
      <c r="E15" s="523" t="str">
        <f>IF(一括契約【税込用】必要積算経費一覧表_当該年度!$D$16&lt;&gt;0, 一括契約【税込用】必要積算経費一覧表_当該年度!$D$16," ")</f>
        <v>△△△△の研究</v>
      </c>
      <c r="F15" s="523"/>
      <c r="G15" s="523"/>
      <c r="H15" s="523"/>
      <c r="I15" s="523"/>
    </row>
    <row r="16" spans="1:9" ht="27" customHeight="1" x14ac:dyDescent="0.15">
      <c r="C16" s="231"/>
      <c r="D16" s="231" t="str">
        <f>一括契約【税込用】必要積算経費一覧表_当該年度!$B$18</f>
        <v>管理番号：</v>
      </c>
      <c r="E16" s="525" t="str">
        <f>IF(一括契約【税込用】必要積算経費一覧表_当該年度!$H$32&lt;&gt;0, 一括契約【税込用】必要積算経費一覧表_当該年度!$H$32," ")</f>
        <v xml:space="preserve"> </v>
      </c>
      <c r="F16" s="525"/>
      <c r="G16" s="227"/>
      <c r="H16" s="227"/>
      <c r="I16" s="227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524" t="str">
        <f>IF(一括契約【税込用】必要積算経費一覧表_当該年度!$F$32&lt;&gt;0, 一括契約【税込用】必要積算経費一覧表_当該年度!$F$32," ")</f>
        <v xml:space="preserve"> </v>
      </c>
      <c r="F17" s="524"/>
      <c r="G17" s="524"/>
      <c r="H17" s="524"/>
      <c r="I17" s="524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47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一括契約【税込用】必要積算経費一覧表_当該年度!$C$54</f>
        <v>Ⅳ　その他</v>
      </c>
      <c r="D20" s="502"/>
      <c r="E20" s="502"/>
      <c r="F20" s="502"/>
      <c r="G20" s="515"/>
      <c r="H20" s="54">
        <f>H21+H42+H48+H59+H70+H76</f>
        <v>0</v>
      </c>
      <c r="I20" s="65">
        <f>I21+I42+I48+I59+I70+I76</f>
        <v>0</v>
      </c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一括契約【税込用】必要積算経費一覧表_当該年度!$D$55</f>
        <v>１　外注費</v>
      </c>
      <c r="E21" s="493"/>
      <c r="F21" s="493"/>
      <c r="G21" s="494"/>
      <c r="H21" s="55">
        <f>SUM(H22:H41)</f>
        <v>0</v>
      </c>
      <c r="I21" s="89">
        <f>IFERROR(ROUNDDOWN(H21*(1+一括契約【税込用】必要積算経費一覧表_当該年度!$G$70),0),0)</f>
        <v>0</v>
      </c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77"/>
      <c r="J22" s="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87"/>
      <c r="J23" s="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87"/>
      <c r="J24" s="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87"/>
      <c r="J25" s="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87"/>
      <c r="J26" s="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87"/>
      <c r="J27" s="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87"/>
      <c r="J28" s="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87"/>
      <c r="J29" s="38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87"/>
      <c r="J30" s="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87"/>
      <c r="J31" s="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87"/>
      <c r="J32" s="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87"/>
      <c r="J33" s="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87"/>
      <c r="J34" s="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87"/>
      <c r="J35" s="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87"/>
      <c r="J36" s="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87"/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87"/>
      <c r="J38" s="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87"/>
      <c r="J39" s="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87"/>
      <c r="J40" s="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3"/>
      <c r="D41" s="175" t="s">
        <v>38</v>
      </c>
      <c r="E41" s="278"/>
      <c r="F41" s="357"/>
      <c r="G41" s="279"/>
      <c r="H41" s="183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一括契約【税込用】必要積算経費一覧表_当該年度!$D$56</f>
        <v>２　印刷製本費</v>
      </c>
      <c r="E42" s="499"/>
      <c r="F42" s="499"/>
      <c r="G42" s="500"/>
      <c r="H42" s="55">
        <f>SUM(H43:H47)</f>
        <v>0</v>
      </c>
      <c r="I42" s="88">
        <f>IFERROR(ROUNDDOWN(H42*(1+一括契約【税込用】必要積算経費一覧表_当該年度!$G$70),0),0)</f>
        <v>0</v>
      </c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49" t="s">
        <v>3</v>
      </c>
      <c r="E43" s="280"/>
      <c r="F43" s="359"/>
      <c r="G43" s="266"/>
      <c r="H43" s="177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8"/>
      <c r="H44" s="187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67"/>
      <c r="F45" s="353"/>
      <c r="G45" s="268"/>
      <c r="H45" s="187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67"/>
      <c r="F46" s="353"/>
      <c r="G46" s="268"/>
      <c r="H46" s="187"/>
      <c r="J46" s="3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thickBot="1" x14ac:dyDescent="0.2">
      <c r="C47" s="43"/>
      <c r="D47" s="175" t="s">
        <v>7</v>
      </c>
      <c r="E47" s="278"/>
      <c r="F47" s="357"/>
      <c r="G47" s="279"/>
      <c r="H47" s="183"/>
      <c r="J47" s="3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thickBot="1" x14ac:dyDescent="0.2">
      <c r="C48" s="43"/>
      <c r="D48" s="506" t="str">
        <f>一括契約【税込用】必要積算経費一覧表_当該年度!$D$57</f>
        <v>３　会議費</v>
      </c>
      <c r="E48" s="507"/>
      <c r="F48" s="507"/>
      <c r="G48" s="511"/>
      <c r="H48" s="55">
        <f>SUM(H49:H58)</f>
        <v>0</v>
      </c>
      <c r="I48" s="88">
        <f>IFERROR(ROUNDDOWN(H48*(1+一括契約【税込用】必要積算経費一覧表_当該年度!$G$70),0),0)</f>
        <v>0</v>
      </c>
      <c r="J48" s="3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49" t="s">
        <v>3</v>
      </c>
      <c r="E49" s="280"/>
      <c r="F49" s="359"/>
      <c r="G49" s="266"/>
      <c r="H49" s="177"/>
      <c r="J49" s="3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4</v>
      </c>
      <c r="E50" s="267"/>
      <c r="F50" s="353"/>
      <c r="G50" s="268"/>
      <c r="H50" s="187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5</v>
      </c>
      <c r="E51" s="267"/>
      <c r="F51" s="353"/>
      <c r="G51" s="268"/>
      <c r="H51" s="187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6</v>
      </c>
      <c r="E52" s="267"/>
      <c r="F52" s="353"/>
      <c r="G52" s="268"/>
      <c r="H52" s="187"/>
      <c r="J52" s="38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7</v>
      </c>
      <c r="E53" s="267"/>
      <c r="F53" s="353"/>
      <c r="G53" s="268"/>
      <c r="H53" s="187"/>
      <c r="J53" s="38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8</v>
      </c>
      <c r="E54" s="267"/>
      <c r="F54" s="353"/>
      <c r="G54" s="268"/>
      <c r="H54" s="187"/>
      <c r="J54" s="38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9</v>
      </c>
      <c r="E55" s="267"/>
      <c r="F55" s="353"/>
      <c r="G55" s="268"/>
      <c r="H55" s="187"/>
      <c r="J55" s="38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10</v>
      </c>
      <c r="E56" s="267"/>
      <c r="F56" s="353"/>
      <c r="G56" s="268"/>
      <c r="H56" s="187"/>
      <c r="J56" s="38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x14ac:dyDescent="0.15">
      <c r="C57" s="43"/>
      <c r="D57" s="151" t="s">
        <v>11</v>
      </c>
      <c r="E57" s="267"/>
      <c r="F57" s="353"/>
      <c r="G57" s="268"/>
      <c r="H57" s="187"/>
      <c r="J57" s="38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3:22" ht="20.100000000000001" customHeight="1" thickBot="1" x14ac:dyDescent="0.2">
      <c r="C58" s="223"/>
      <c r="D58" s="157" t="s">
        <v>12</v>
      </c>
      <c r="E58" s="167"/>
      <c r="F58" s="360"/>
      <c r="G58" s="168"/>
      <c r="H58" s="181"/>
      <c r="J58" s="38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3:22" ht="20.100000000000001" customHeight="1" thickBot="1" x14ac:dyDescent="0.2">
      <c r="C59" s="43"/>
      <c r="D59" s="492" t="str">
        <f>一括契約【税込用】必要積算経費一覧表_当該年度!$D$58</f>
        <v>４　通信運搬費</v>
      </c>
      <c r="E59" s="493"/>
      <c r="F59" s="493"/>
      <c r="G59" s="494"/>
      <c r="H59" s="55">
        <f>SUM(H60:H69)</f>
        <v>0</v>
      </c>
      <c r="I59" s="88">
        <f>IFERROR(ROUNDDOWN(H59*(1+一括契約【税込用】必要積算経費一覧表_当該年度!$G$70),0),0)</f>
        <v>0</v>
      </c>
      <c r="J59" s="38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3:22" ht="20.100000000000001" customHeight="1" x14ac:dyDescent="0.15">
      <c r="C60" s="43"/>
      <c r="D60" s="169" t="s">
        <v>3</v>
      </c>
      <c r="E60" s="165"/>
      <c r="F60" s="361"/>
      <c r="G60" s="170"/>
      <c r="H60" s="188"/>
      <c r="J60" s="38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3:22" ht="20.100000000000001" customHeight="1" x14ac:dyDescent="0.15">
      <c r="C61" s="43"/>
      <c r="D61" s="151" t="s">
        <v>4</v>
      </c>
      <c r="E61" s="152"/>
      <c r="F61" s="362"/>
      <c r="G61" s="155"/>
      <c r="H61" s="187"/>
      <c r="J61" s="38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3:22" ht="20.100000000000001" customHeight="1" x14ac:dyDescent="0.15">
      <c r="C62" s="43"/>
      <c r="D62" s="151" t="s">
        <v>5</v>
      </c>
      <c r="E62" s="166"/>
      <c r="F62" s="362"/>
      <c r="G62" s="155"/>
      <c r="H62" s="187"/>
      <c r="J62" s="38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3:22" ht="20.100000000000001" customHeight="1" x14ac:dyDescent="0.15">
      <c r="C63" s="43"/>
      <c r="D63" s="151" t="s">
        <v>6</v>
      </c>
      <c r="E63" s="166"/>
      <c r="F63" s="362"/>
      <c r="G63" s="155"/>
      <c r="H63" s="187"/>
      <c r="J63" s="38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3:22" ht="20.100000000000001" customHeight="1" x14ac:dyDescent="0.15">
      <c r="C64" s="43"/>
      <c r="D64" s="151" t="s">
        <v>7</v>
      </c>
      <c r="E64" s="166"/>
      <c r="F64" s="362"/>
      <c r="G64" s="155"/>
      <c r="H64" s="187"/>
      <c r="J64" s="38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3:22" ht="20.100000000000001" customHeight="1" x14ac:dyDescent="0.15">
      <c r="C65" s="43"/>
      <c r="D65" s="151" t="s">
        <v>8</v>
      </c>
      <c r="E65" s="166"/>
      <c r="F65" s="362"/>
      <c r="G65" s="155"/>
      <c r="H65" s="187"/>
      <c r="J65" s="38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3:22" ht="20.100000000000001" customHeight="1" x14ac:dyDescent="0.15">
      <c r="C66" s="43"/>
      <c r="D66" s="151" t="s">
        <v>9</v>
      </c>
      <c r="E66" s="166"/>
      <c r="F66" s="362"/>
      <c r="G66" s="155"/>
      <c r="H66" s="187"/>
      <c r="J66" s="38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3:22" ht="20.100000000000001" customHeight="1" x14ac:dyDescent="0.15">
      <c r="C67" s="43"/>
      <c r="D67" s="151" t="s">
        <v>10</v>
      </c>
      <c r="E67" s="166"/>
      <c r="F67" s="362"/>
      <c r="G67" s="155"/>
      <c r="H67" s="187"/>
      <c r="J67" s="38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3:22" ht="20.100000000000001" customHeight="1" x14ac:dyDescent="0.15">
      <c r="C68" s="43"/>
      <c r="D68" s="151" t="s">
        <v>11</v>
      </c>
      <c r="E68" s="166"/>
      <c r="F68" s="362"/>
      <c r="G68" s="171"/>
      <c r="H68" s="187"/>
      <c r="J68" s="38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3:22" ht="20.100000000000001" customHeight="1" thickBot="1" x14ac:dyDescent="0.2">
      <c r="C69" s="44"/>
      <c r="D69" s="157" t="s">
        <v>12</v>
      </c>
      <c r="E69" s="167"/>
      <c r="F69" s="360"/>
      <c r="G69" s="182"/>
      <c r="H69" s="181"/>
      <c r="J69" s="38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3:22" ht="20.100000000000001" customHeight="1" thickBot="1" x14ac:dyDescent="0.2">
      <c r="C70" s="43"/>
      <c r="D70" s="492" t="str">
        <f>一括契約【税込用】必要積算経費一覧表_当該年度!$D$59</f>
        <v>５　光熱水料</v>
      </c>
      <c r="E70" s="493"/>
      <c r="F70" s="493"/>
      <c r="G70" s="494"/>
      <c r="H70" s="55">
        <f>SUM(H71:H75)</f>
        <v>0</v>
      </c>
      <c r="I70" s="88">
        <f>IFERROR(ROUNDDOWN(H70*(1+一括契約【税込用】必要積算経費一覧表_当該年度!$G$70),0),0)</f>
        <v>0</v>
      </c>
      <c r="J70" s="38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3:22" ht="20.100000000000001" customHeight="1" x14ac:dyDescent="0.15">
      <c r="C71" s="43"/>
      <c r="D71" s="149" t="s">
        <v>3</v>
      </c>
      <c r="E71" s="165"/>
      <c r="F71" s="361"/>
      <c r="G71" s="225"/>
      <c r="H71" s="177"/>
      <c r="J71" s="38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3:22" ht="20.100000000000001" customHeight="1" x14ac:dyDescent="0.15">
      <c r="C72" s="43"/>
      <c r="D72" s="151" t="s">
        <v>4</v>
      </c>
      <c r="E72" s="166"/>
      <c r="F72" s="362"/>
      <c r="G72" s="171"/>
      <c r="H72" s="187"/>
      <c r="J72" s="38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3:22" ht="20.100000000000001" customHeight="1" x14ac:dyDescent="0.15">
      <c r="C73" s="43"/>
      <c r="D73" s="151" t="s">
        <v>5</v>
      </c>
      <c r="E73" s="166"/>
      <c r="F73" s="362"/>
      <c r="G73" s="171"/>
      <c r="H73" s="187"/>
      <c r="J73" s="38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3:22" ht="20.100000000000001" customHeight="1" x14ac:dyDescent="0.15">
      <c r="C74" s="43"/>
      <c r="D74" s="151" t="s">
        <v>6</v>
      </c>
      <c r="E74" s="166"/>
      <c r="F74" s="362"/>
      <c r="G74" s="171"/>
      <c r="H74" s="187"/>
      <c r="J74" s="38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3:22" ht="20.100000000000001" customHeight="1" thickBot="1" x14ac:dyDescent="0.2">
      <c r="C75" s="43"/>
      <c r="D75" s="157" t="s">
        <v>7</v>
      </c>
      <c r="E75" s="167"/>
      <c r="F75" s="360"/>
      <c r="G75" s="182"/>
      <c r="H75" s="181"/>
      <c r="J75" s="38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3:22" ht="20.100000000000001" customHeight="1" thickBot="1" x14ac:dyDescent="0.2">
      <c r="C76" s="43"/>
      <c r="D76" s="492" t="str">
        <f>一括契約【税込用】必要積算経費一覧表_当該年度!$D$60</f>
        <v>６　その他(諸経費）</v>
      </c>
      <c r="E76" s="493"/>
      <c r="F76" s="493"/>
      <c r="G76" s="494"/>
      <c r="H76" s="55">
        <f>SUM(H77:H96)</f>
        <v>0</v>
      </c>
      <c r="I76" s="88">
        <f>IFERROR(ROUNDDOWN(H76*(1+一括契約【税込用】必要積算経費一覧表_当該年度!$G$70),0),0)</f>
        <v>0</v>
      </c>
      <c r="J76" s="38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3:22" ht="20.100000000000001" customHeight="1" x14ac:dyDescent="0.15">
      <c r="C77" s="43"/>
      <c r="D77" s="149" t="s">
        <v>3</v>
      </c>
      <c r="E77" s="179"/>
      <c r="F77" s="363"/>
      <c r="G77" s="160"/>
      <c r="H77" s="177"/>
      <c r="J77" s="38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3:22" ht="20.100000000000001" customHeight="1" x14ac:dyDescent="0.15">
      <c r="C78" s="43"/>
      <c r="D78" s="149" t="s">
        <v>4</v>
      </c>
      <c r="E78" s="179"/>
      <c r="F78" s="364"/>
      <c r="G78" s="225"/>
      <c r="H78" s="177"/>
      <c r="J78" s="38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3:22" ht="20.100000000000001" customHeight="1" x14ac:dyDescent="0.15">
      <c r="C79" s="43"/>
      <c r="D79" s="149" t="s">
        <v>5</v>
      </c>
      <c r="E79" s="179"/>
      <c r="F79" s="364"/>
      <c r="G79" s="225"/>
      <c r="H79" s="177"/>
      <c r="J79" s="38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3:22" ht="20.100000000000001" customHeight="1" x14ac:dyDescent="0.15">
      <c r="C80" s="43"/>
      <c r="D80" s="149" t="s">
        <v>6</v>
      </c>
      <c r="E80" s="179"/>
      <c r="F80" s="364"/>
      <c r="G80" s="225"/>
      <c r="H80" s="177"/>
      <c r="J80" s="38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3:22" ht="20.100000000000001" customHeight="1" x14ac:dyDescent="0.15">
      <c r="C81" s="43"/>
      <c r="D81" s="149" t="s">
        <v>7</v>
      </c>
      <c r="E81" s="179"/>
      <c r="F81" s="364"/>
      <c r="G81" s="225"/>
      <c r="H81" s="177"/>
      <c r="J81" s="38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3:22" ht="20.100000000000001" customHeight="1" x14ac:dyDescent="0.15">
      <c r="C82" s="43"/>
      <c r="D82" s="149" t="s">
        <v>8</v>
      </c>
      <c r="E82" s="179"/>
      <c r="F82" s="364"/>
      <c r="G82" s="225"/>
      <c r="H82" s="177"/>
      <c r="J82" s="38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3:22" ht="20.100000000000001" customHeight="1" x14ac:dyDescent="0.15">
      <c r="C83" s="43"/>
      <c r="D83" s="149" t="s">
        <v>9</v>
      </c>
      <c r="E83" s="179"/>
      <c r="F83" s="364"/>
      <c r="G83" s="225"/>
      <c r="H83" s="177"/>
      <c r="J83" s="38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3:22" ht="20.100000000000001" customHeight="1" x14ac:dyDescent="0.15">
      <c r="C84" s="43"/>
      <c r="D84" s="149" t="s">
        <v>10</v>
      </c>
      <c r="E84" s="179"/>
      <c r="F84" s="364"/>
      <c r="G84" s="225"/>
      <c r="H84" s="177"/>
      <c r="J84" s="38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3:22" ht="20.100000000000001" customHeight="1" x14ac:dyDescent="0.15">
      <c r="C85" s="43"/>
      <c r="D85" s="149" t="s">
        <v>11</v>
      </c>
      <c r="E85" s="179"/>
      <c r="F85" s="364"/>
      <c r="G85" s="225"/>
      <c r="H85" s="177"/>
      <c r="J85" s="38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3:22" ht="20.100000000000001" customHeight="1" x14ac:dyDescent="0.15">
      <c r="C86" s="43"/>
      <c r="D86" s="149" t="s">
        <v>12</v>
      </c>
      <c r="E86" s="179"/>
      <c r="F86" s="364"/>
      <c r="G86" s="225"/>
      <c r="H86" s="177"/>
      <c r="J86" s="38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3:22" ht="20.100000000000001" customHeight="1" x14ac:dyDescent="0.15">
      <c r="C87" s="43"/>
      <c r="D87" s="149" t="s">
        <v>23</v>
      </c>
      <c r="E87" s="179"/>
      <c r="F87" s="364"/>
      <c r="G87" s="225"/>
      <c r="H87" s="177"/>
      <c r="J87" s="38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3:22" ht="20.100000000000001" customHeight="1" x14ac:dyDescent="0.15">
      <c r="C88" s="43"/>
      <c r="D88" s="149" t="s">
        <v>24</v>
      </c>
      <c r="E88" s="179"/>
      <c r="F88" s="364"/>
      <c r="G88" s="225"/>
      <c r="H88" s="177"/>
      <c r="J88" s="38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3:22" ht="20.100000000000001" customHeight="1" x14ac:dyDescent="0.15">
      <c r="C89" s="43"/>
      <c r="D89" s="149" t="s">
        <v>25</v>
      </c>
      <c r="E89" s="179"/>
      <c r="F89" s="364"/>
      <c r="G89" s="225"/>
      <c r="H89" s="177"/>
      <c r="J89" s="38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3:22" ht="20.100000000000001" customHeight="1" x14ac:dyDescent="0.15">
      <c r="C90" s="43"/>
      <c r="D90" s="149" t="s">
        <v>26</v>
      </c>
      <c r="E90" s="179"/>
      <c r="F90" s="364"/>
      <c r="G90" s="225"/>
      <c r="H90" s="177"/>
      <c r="J90" s="38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3:22" ht="20.100000000000001" customHeight="1" x14ac:dyDescent="0.15">
      <c r="C91" s="43"/>
      <c r="D91" s="149" t="s">
        <v>27</v>
      </c>
      <c r="E91" s="179"/>
      <c r="F91" s="364"/>
      <c r="G91" s="225"/>
      <c r="H91" s="177"/>
      <c r="J91" s="38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3:22" ht="20.100000000000001" customHeight="1" x14ac:dyDescent="0.15">
      <c r="C92" s="43"/>
      <c r="D92" s="149" t="s">
        <v>34</v>
      </c>
      <c r="E92" s="179"/>
      <c r="F92" s="364"/>
      <c r="G92" s="225"/>
      <c r="H92" s="177"/>
      <c r="J92" s="38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3:22" ht="20.100000000000001" customHeight="1" x14ac:dyDescent="0.15">
      <c r="C93" s="43"/>
      <c r="D93" s="151" t="s">
        <v>35</v>
      </c>
      <c r="E93" s="166"/>
      <c r="F93" s="362"/>
      <c r="G93" s="171"/>
      <c r="H93" s="187"/>
      <c r="J93" s="38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3:22" ht="20.100000000000001" customHeight="1" x14ac:dyDescent="0.15">
      <c r="C94" s="43"/>
      <c r="D94" s="151" t="s">
        <v>36</v>
      </c>
      <c r="E94" s="166"/>
      <c r="F94" s="362"/>
      <c r="G94" s="171"/>
      <c r="H94" s="187"/>
      <c r="J94" s="38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3:22" ht="20.100000000000001" customHeight="1" x14ac:dyDescent="0.15">
      <c r="C95" s="43"/>
      <c r="D95" s="151" t="s">
        <v>37</v>
      </c>
      <c r="E95" s="166"/>
      <c r="F95" s="362"/>
      <c r="G95" s="171"/>
      <c r="H95" s="187"/>
      <c r="J95" s="38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3:22" ht="20.100000000000001" customHeight="1" thickBot="1" x14ac:dyDescent="0.2">
      <c r="C96" s="45"/>
      <c r="D96" s="162" t="s">
        <v>38</v>
      </c>
      <c r="E96" s="172"/>
      <c r="F96" s="371"/>
      <c r="G96" s="173"/>
      <c r="H96" s="184"/>
      <c r="J96" s="38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</sheetData>
  <sheetProtection algorithmName="SHA-512" hashValue="gya2BZPOJh34O2CQPFfwXoB3HsPC6YCFfG6L6/jlhexe1qBJZswOmS+nGkGxzpjPzRig0Mmg1PcEniqMQQzXSA==" saltValue="/2sZ2YMDUOyAvqulNiJ4RQ==" spinCount="100000" sheet="1" formatCells="0" formatRows="0" insertRows="0"/>
  <protectedRanges>
    <protectedRange sqref="D22:H41 D43:H47 D49:H58 D60:H69 D71:H75 D77:H96" name="範囲1_1"/>
    <protectedRange sqref="K19:V96" name="範囲2_1"/>
  </protectedRanges>
  <mergeCells count="19">
    <mergeCell ref="D76:G76"/>
    <mergeCell ref="E16:F16"/>
    <mergeCell ref="C20:G20"/>
    <mergeCell ref="D21:G21"/>
    <mergeCell ref="D42:G42"/>
    <mergeCell ref="D48:G48"/>
    <mergeCell ref="D59:G59"/>
    <mergeCell ref="D70:G70"/>
    <mergeCell ref="E17:I17"/>
    <mergeCell ref="H18:I18"/>
    <mergeCell ref="C18:G18"/>
    <mergeCell ref="C17:D17"/>
    <mergeCell ref="E13:I13"/>
    <mergeCell ref="E15:I15"/>
    <mergeCell ref="C12:H12"/>
    <mergeCell ref="C13:D13"/>
    <mergeCell ref="C15:D15"/>
    <mergeCell ref="E14:I14"/>
    <mergeCell ref="C14:D14"/>
  </mergeCells>
  <phoneticPr fontId="2"/>
  <dataValidations count="1">
    <dataValidation type="whole" operator="greaterThanOrEqual" allowBlank="1" showInputMessage="1" showErrorMessage="1" error="整数を入力してください。" sqref="H22:H41 H77:H96 H71:H75 H60:H69 H49:H58 H43:H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1" fitToHeight="0" orientation="portrait" r:id="rId1"/>
  <headerFooter alignWithMargins="0">
    <oddHeader>&amp;L(30-2)
様式１－１－２別紙１&amp;R年度別実施計画書　別紙１</oddHeader>
    <oddFooter>&amp;C&amp;P／&amp;N</oddFooter>
  </headerFooter>
  <rowBreaks count="1" manualBreakCount="1">
    <brk id="58" min="2" max="8" man="1"/>
  </row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ColWidth="9" defaultRowHeight="20.100000000000001" customHeight="1" x14ac:dyDescent="0.15"/>
  <cols>
    <col min="1" max="1" width="10.625" style="52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9" width="10.5" style="38" customWidth="1"/>
    <col min="10" max="10" width="9" style="52"/>
    <col min="11" max="11" width="15.5" style="52" customWidth="1"/>
    <col min="12" max="16384" width="9" style="52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A2"/>
      <c r="C2" s="260" t="str">
        <f>'代表者_明細(Ⅰ物品費）'!C2</f>
        <v>［記入要領］</v>
      </c>
    </row>
    <row r="3" spans="1:9" ht="13.5" x14ac:dyDescent="0.15">
      <c r="C3" s="264" t="str">
        <f>'代表者_明細(Ⅰ物品費）'!C3</f>
        <v>１．水色地/黄色地のセル</v>
      </c>
    </row>
    <row r="4" spans="1:9" ht="13.5" x14ac:dyDescent="0.15">
      <c r="C4" s="260" t="str">
        <f>'代表者_明細(Ⅰ物品費）'!C4</f>
        <v>　　・水色地のセルのみ必要事項を記入してください。</v>
      </c>
    </row>
    <row r="5" spans="1:9" ht="13.5" x14ac:dyDescent="0.15">
      <c r="C5" s="261" t="str">
        <f>'代表者_明細(Ⅰ物品費）'!C5</f>
        <v>　　・文字入力が不要なセルは空欄にしておいてください。</v>
      </c>
    </row>
    <row r="6" spans="1:9" ht="13.5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3.5" x14ac:dyDescent="0.15">
      <c r="C7" s="381" t="str">
        <f>'代表者_明細(Ⅰ物品費）'!C7</f>
        <v>２．行の追加・削除と行の高さ調整</v>
      </c>
    </row>
    <row r="8" spans="1:9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3.5" x14ac:dyDescent="0.15">
      <c r="C9" s="260"/>
    </row>
    <row r="12" spans="1:9" ht="20.100000000000001" customHeight="1" x14ac:dyDescent="0.15">
      <c r="C12" s="481" t="s">
        <v>56</v>
      </c>
      <c r="D12" s="482"/>
      <c r="E12" s="482"/>
      <c r="F12" s="482"/>
      <c r="G12" s="482"/>
      <c r="H12" s="482"/>
    </row>
    <row r="13" spans="1:9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495"/>
    </row>
    <row r="14" spans="1:9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495"/>
    </row>
    <row r="15" spans="1:9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495"/>
    </row>
    <row r="16" spans="1:9" ht="27" customHeight="1" x14ac:dyDescent="0.15">
      <c r="C16" s="228"/>
      <c r="D16" s="228" t="str">
        <f>一括契約【税込用】必要積算経費一覧表_当該年度!$B$18</f>
        <v>管理番号：</v>
      </c>
      <c r="E16" s="512" t="str">
        <f>IF(一括契約【税込用】必要積算経費一覧表_当該年度!$H$33&lt;&gt;0, 一括契約【税込用】必要積算経費一覧表_当該年度!$H$33," ")</f>
        <v xml:space="preserve"> </v>
      </c>
      <c r="F16" s="512"/>
      <c r="G16" s="62"/>
      <c r="H16" s="62"/>
      <c r="I16" s="62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IF(一括契約【税込用】必要積算経費一覧表_当該年度!$F$33&lt;&gt;0, 一括契約【税込用】必要積算経費一覧表_当該年度!$F$33," ")</f>
        <v xml:space="preserve"> </v>
      </c>
      <c r="F17" s="496"/>
      <c r="G17" s="496"/>
      <c r="H17" s="496"/>
      <c r="I17" s="496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47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一括契約【税込用】必要積算経費一覧表_当該年度!$C$46</f>
        <v>Ⅰ　物品費</v>
      </c>
      <c r="D20" s="502"/>
      <c r="E20" s="502"/>
      <c r="F20" s="502"/>
      <c r="G20" s="515"/>
      <c r="H20" s="54">
        <f>H21+H37</f>
        <v>0</v>
      </c>
      <c r="I20" s="65">
        <f>I21+I37</f>
        <v>0</v>
      </c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一括契約【税込用】必要積算経費一覧表_当該年度!$D$47</f>
        <v>１　設備備品費</v>
      </c>
      <c r="E21" s="493"/>
      <c r="F21" s="493"/>
      <c r="G21" s="494"/>
      <c r="H21" s="55">
        <f>SUM(H22:H36)</f>
        <v>0</v>
      </c>
      <c r="I21" s="89">
        <f>IFERROR(ROUNDDOWN(H21*(1+一括契約【税込用】必要積算経費一覧表_当該年度!$G$70),0),0)</f>
        <v>0</v>
      </c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65"/>
      <c r="F22" s="348"/>
      <c r="G22" s="266"/>
      <c r="H22" s="177"/>
      <c r="J22" s="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87"/>
      <c r="J23" s="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87"/>
      <c r="J24" s="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9"/>
      <c r="H25" s="187"/>
      <c r="J25" s="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9"/>
      <c r="H26" s="187"/>
      <c r="J26" s="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9"/>
      <c r="H27" s="187"/>
      <c r="J27" s="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9"/>
      <c r="H28" s="187"/>
      <c r="J28" s="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9"/>
      <c r="H29" s="187"/>
      <c r="J29" s="38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9"/>
      <c r="H30" s="187"/>
      <c r="J30" s="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9"/>
      <c r="H31" s="187"/>
      <c r="J31" s="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9"/>
      <c r="H32" s="187"/>
      <c r="J32" s="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9"/>
      <c r="H33" s="187"/>
      <c r="J33" s="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9"/>
      <c r="H34" s="187"/>
      <c r="J34" s="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9"/>
      <c r="H35" s="187"/>
      <c r="J35" s="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thickBot="1" x14ac:dyDescent="0.2">
      <c r="C36" s="44"/>
      <c r="D36" s="157" t="s">
        <v>27</v>
      </c>
      <c r="E36" s="270"/>
      <c r="F36" s="350"/>
      <c r="G36" s="271"/>
      <c r="H36" s="181"/>
      <c r="J36" s="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thickBot="1" x14ac:dyDescent="0.2">
      <c r="C37" s="43"/>
      <c r="D37" s="492" t="str">
        <f>一括契約【税込用】必要積算経費一覧表_当該年度!$D$48</f>
        <v>２　消耗品費</v>
      </c>
      <c r="E37" s="493"/>
      <c r="F37" s="493"/>
      <c r="G37" s="494"/>
      <c r="H37" s="98">
        <f>SUM(H38:H57)</f>
        <v>0</v>
      </c>
      <c r="I37" s="88">
        <f>IFERROR(ROUNDDOWN(H37*(1+一括契約【税込用】必要積算経費一覧表_当該年度!$G$70),0),0)</f>
        <v>0</v>
      </c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49" t="s">
        <v>3</v>
      </c>
      <c r="E38" s="265"/>
      <c r="F38" s="348"/>
      <c r="G38" s="272"/>
      <c r="H38" s="177"/>
      <c r="J38" s="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4</v>
      </c>
      <c r="E39" s="267"/>
      <c r="F39" s="349"/>
      <c r="G39" s="269"/>
      <c r="H39" s="187"/>
      <c r="J39" s="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5</v>
      </c>
      <c r="E40" s="267"/>
      <c r="F40" s="349"/>
      <c r="G40" s="269"/>
      <c r="H40" s="187"/>
      <c r="J40" s="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51" t="s">
        <v>6</v>
      </c>
      <c r="E41" s="267"/>
      <c r="F41" s="349"/>
      <c r="G41" s="269"/>
      <c r="H41" s="187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51" t="s">
        <v>7</v>
      </c>
      <c r="E42" s="267"/>
      <c r="F42" s="349"/>
      <c r="G42" s="269"/>
      <c r="H42" s="187"/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51" t="s">
        <v>8</v>
      </c>
      <c r="E43" s="267"/>
      <c r="F43" s="349"/>
      <c r="G43" s="269"/>
      <c r="H43" s="187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9</v>
      </c>
      <c r="E44" s="267"/>
      <c r="F44" s="349"/>
      <c r="G44" s="269"/>
      <c r="H44" s="187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10</v>
      </c>
      <c r="E45" s="267"/>
      <c r="F45" s="349"/>
      <c r="G45" s="269"/>
      <c r="H45" s="187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11</v>
      </c>
      <c r="E46" s="267"/>
      <c r="F46" s="349"/>
      <c r="G46" s="269"/>
      <c r="H46" s="187"/>
      <c r="J46" s="3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12</v>
      </c>
      <c r="E47" s="267"/>
      <c r="F47" s="349"/>
      <c r="G47" s="269"/>
      <c r="H47" s="187"/>
      <c r="J47" s="3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23</v>
      </c>
      <c r="E48" s="267"/>
      <c r="F48" s="349"/>
      <c r="G48" s="269"/>
      <c r="H48" s="187"/>
      <c r="J48" s="3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24</v>
      </c>
      <c r="E49" s="267"/>
      <c r="F49" s="349"/>
      <c r="G49" s="269"/>
      <c r="H49" s="187"/>
      <c r="J49" s="3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25</v>
      </c>
      <c r="E50" s="267"/>
      <c r="F50" s="349"/>
      <c r="G50" s="269"/>
      <c r="H50" s="187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26</v>
      </c>
      <c r="E51" s="267"/>
      <c r="F51" s="349"/>
      <c r="G51" s="269"/>
      <c r="H51" s="187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27</v>
      </c>
      <c r="E52" s="267"/>
      <c r="F52" s="349"/>
      <c r="G52" s="269"/>
      <c r="H52" s="187"/>
      <c r="J52" s="38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34</v>
      </c>
      <c r="E53" s="267"/>
      <c r="F53" s="349"/>
      <c r="G53" s="269"/>
      <c r="H53" s="187"/>
      <c r="J53" s="38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35</v>
      </c>
      <c r="E54" s="267"/>
      <c r="F54" s="349"/>
      <c r="G54" s="269"/>
      <c r="H54" s="187"/>
      <c r="J54" s="38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36</v>
      </c>
      <c r="E55" s="267"/>
      <c r="F55" s="349"/>
      <c r="G55" s="269"/>
      <c r="H55" s="187"/>
      <c r="J55" s="38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37</v>
      </c>
      <c r="E56" s="267"/>
      <c r="F56" s="349"/>
      <c r="G56" s="269"/>
      <c r="H56" s="187"/>
      <c r="J56" s="38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thickBot="1" x14ac:dyDescent="0.2">
      <c r="C57" s="45"/>
      <c r="D57" s="162" t="s">
        <v>38</v>
      </c>
      <c r="E57" s="273"/>
      <c r="F57" s="351"/>
      <c r="G57" s="274"/>
      <c r="H57" s="184"/>
      <c r="J57" s="38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</sheetData>
  <sheetProtection algorithmName="SHA-512" hashValue="BEH3JlLCFabLZzSSp9bLwtj8duMYzAYjVEU/YVINKugQFj8d2Y/BGwPyLLiWIVJrmTQ7rRQu7l173IUAIZG2OQ==" saltValue="tgjOdCCqOTCVDUaR1rBaXQ==" spinCount="100000" sheet="1" formatCells="0" formatRows="0" insertRows="0"/>
  <protectedRanges>
    <protectedRange sqref="D22:H36 D38:H57" name="範囲1"/>
    <protectedRange sqref="K19:V57" name="範囲2"/>
  </protectedRanges>
  <mergeCells count="15">
    <mergeCell ref="C15:D15"/>
    <mergeCell ref="E15:I15"/>
    <mergeCell ref="C12:H12"/>
    <mergeCell ref="C13:D13"/>
    <mergeCell ref="E13:I13"/>
    <mergeCell ref="C14:D14"/>
    <mergeCell ref="E14:I14"/>
    <mergeCell ref="D21:G21"/>
    <mergeCell ref="D37:G37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36 H38:H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1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372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C2" s="260" t="str">
        <f>'代表者_明細(Ⅰ物品費）'!C2</f>
        <v>［記入要領］</v>
      </c>
    </row>
    <row r="3" spans="1:10" ht="13.5" x14ac:dyDescent="0.15">
      <c r="C3" s="264" t="str">
        <f>'代表者_明細(Ⅰ物品費）'!C3</f>
        <v>１．水色地/黄色地のセル</v>
      </c>
    </row>
    <row r="4" spans="1:10" ht="13.5" x14ac:dyDescent="0.15">
      <c r="C4" s="260" t="str">
        <f>'代表者_明細(Ⅰ物品費）'!C4</f>
        <v>　　・水色地のセルのみ必要事項を記入してください。</v>
      </c>
    </row>
    <row r="5" spans="1:10" ht="13.5" x14ac:dyDescent="0.15">
      <c r="C5" s="261" t="str">
        <f>'代表者_明細(Ⅰ物品費）'!C5</f>
        <v>　　・文字入力が不要なセルは空欄にしておいてください。</v>
      </c>
    </row>
    <row r="6" spans="1:10" ht="13.5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0" ht="13.5" x14ac:dyDescent="0.15">
      <c r="C7" s="381" t="str">
        <f>'代表者_明細(Ⅰ物品費）'!C7</f>
        <v>２．行の追加・削除と行の高さ調整</v>
      </c>
    </row>
    <row r="8" spans="1:10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0" ht="13.5" x14ac:dyDescent="0.15">
      <c r="C9" s="260"/>
    </row>
    <row r="12" spans="1:10" ht="20.100000000000001" customHeight="1" x14ac:dyDescent="0.15">
      <c r="C12" s="519" t="s">
        <v>57</v>
      </c>
      <c r="D12" s="520"/>
      <c r="E12" s="520"/>
      <c r="F12" s="520"/>
      <c r="G12" s="520"/>
      <c r="H12" s="520"/>
    </row>
    <row r="13" spans="1:10" ht="20.100000000000001" customHeight="1" x14ac:dyDescent="0.15">
      <c r="C13" s="521" t="str">
        <f>一括契約【税込用】必要積算経費一覧表_当該年度!$C$14</f>
        <v>課題名：</v>
      </c>
      <c r="D13" s="522"/>
      <c r="E13" s="523" t="str">
        <f>IF(一括契約【税込用】必要積算経費一覧表_当該年度!$D$14&lt;&gt;0, 一括契約【税込用】必要積算経費一覧表_当該年度!$D$14," ")</f>
        <v>○○○○の研究開発</v>
      </c>
      <c r="F13" s="523"/>
      <c r="G13" s="523"/>
      <c r="H13" s="523"/>
      <c r="I13" s="523"/>
      <c r="J13" s="36"/>
    </row>
    <row r="14" spans="1:10" ht="39" customHeight="1" x14ac:dyDescent="0.15">
      <c r="C14" s="521" t="str">
        <f>一括契約【税込用】必要積算経費一覧表_当該年度!$C$15</f>
        <v>個別課題名：</v>
      </c>
      <c r="D14" s="522"/>
      <c r="E14" s="523" t="str">
        <f>IF(一括契約【税込用】必要積算経費一覧表_当該年度!$D$15&lt;&gt;0, 一括契約【税込用】必要積算経費一覧表_当該年度!$D$15," ")</f>
        <v>課題Ｘ　□□□□の研究開発</v>
      </c>
      <c r="F14" s="523"/>
      <c r="G14" s="523"/>
      <c r="H14" s="523"/>
      <c r="I14" s="523"/>
      <c r="J14" s="36"/>
    </row>
    <row r="15" spans="1:10" ht="27" customHeight="1" x14ac:dyDescent="0.15">
      <c r="C15" s="521" t="str">
        <f>一括契約【税込用】必要積算経費一覧表_当該年度!$C$16</f>
        <v>副題：</v>
      </c>
      <c r="D15" s="522"/>
      <c r="E15" s="523" t="str">
        <f>IF(一括契約【税込用】必要積算経費一覧表_当該年度!$D$16&lt;&gt;0, 一括契約【税込用】必要積算経費一覧表_当該年度!$D$16," ")</f>
        <v>△△△△の研究</v>
      </c>
      <c r="F15" s="523"/>
      <c r="G15" s="523"/>
      <c r="H15" s="523"/>
      <c r="I15" s="523"/>
      <c r="J15" s="36"/>
    </row>
    <row r="16" spans="1:10" ht="27" customHeight="1" x14ac:dyDescent="0.15">
      <c r="C16" s="230"/>
      <c r="D16" s="231" t="str">
        <f>一括契約【税込用】必要積算経費一覧表_当該年度!$B$18</f>
        <v>管理番号：</v>
      </c>
      <c r="E16" s="525" t="str">
        <f>IF(一括契約【税込用】必要積算経費一覧表_当該年度!$H$33&lt;&gt;0, 一括契約【税込用】必要積算経費一覧表_当該年度!$H$33," ")</f>
        <v xml:space="preserve"> </v>
      </c>
      <c r="F16" s="525"/>
      <c r="G16" s="227"/>
      <c r="H16" s="227"/>
      <c r="I16" s="227"/>
      <c r="J16" s="36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524" t="str">
        <f>IF(一括契約【税込用】必要積算経費一覧表_当該年度!$F$33&lt;&gt;0, 一括契約【税込用】必要積算経費一覧表_当該年度!$F$33," ")</f>
        <v xml:space="preserve"> </v>
      </c>
      <c r="F17" s="524"/>
      <c r="G17" s="524"/>
      <c r="H17" s="524"/>
      <c r="I17" s="524"/>
      <c r="J17" s="35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47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一括契約【税込用】必要積算経費一覧表_当該年度!$C$49</f>
        <v>Ⅱ　人件費・謝金</v>
      </c>
      <c r="D20" s="502"/>
      <c r="E20" s="502"/>
      <c r="F20" s="502"/>
      <c r="G20" s="515"/>
      <c r="H20" s="54">
        <f>H21+H42</f>
        <v>0</v>
      </c>
      <c r="I20" s="65">
        <f>I21+I42</f>
        <v>0</v>
      </c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一括契約【税込用】必要積算経費一覧表_当該年度!$D$50</f>
        <v>１　人件費</v>
      </c>
      <c r="E21" s="493"/>
      <c r="F21" s="493"/>
      <c r="G21" s="494"/>
      <c r="H21" s="55">
        <f>SUM(H22:H41)</f>
        <v>0</v>
      </c>
      <c r="I21" s="89">
        <f>IFERROR(ROUNDDOWN(H21*(1+一括契約【税込用】必要積算経費一覧表_当該年度!$G$70),0),0)</f>
        <v>0</v>
      </c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77"/>
      <c r="I22" s="38"/>
      <c r="J22" s="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77"/>
      <c r="F23" s="349"/>
      <c r="G23" s="268"/>
      <c r="H23" s="187"/>
      <c r="I23" s="38"/>
      <c r="J23" s="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77"/>
      <c r="F24" s="349"/>
      <c r="G24" s="268"/>
      <c r="H24" s="187"/>
      <c r="I24" s="38"/>
      <c r="J24" s="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77"/>
      <c r="F25" s="349"/>
      <c r="G25" s="268"/>
      <c r="H25" s="187"/>
      <c r="I25" s="38"/>
      <c r="J25" s="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77"/>
      <c r="F26" s="349"/>
      <c r="G26" s="268"/>
      <c r="H26" s="187"/>
      <c r="I26" s="38"/>
      <c r="J26" s="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77"/>
      <c r="F27" s="349"/>
      <c r="G27" s="268"/>
      <c r="H27" s="187"/>
      <c r="I27" s="38"/>
      <c r="J27" s="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77"/>
      <c r="F28" s="349"/>
      <c r="G28" s="268"/>
      <c r="H28" s="187"/>
      <c r="I28" s="38"/>
      <c r="J28" s="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77"/>
      <c r="F29" s="349"/>
      <c r="G29" s="268"/>
      <c r="H29" s="187"/>
      <c r="I29" s="38"/>
      <c r="J29" s="38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77"/>
      <c r="F30" s="349"/>
      <c r="G30" s="268"/>
      <c r="H30" s="187"/>
      <c r="I30" s="38"/>
      <c r="J30" s="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77"/>
      <c r="F31" s="349"/>
      <c r="G31" s="268"/>
      <c r="H31" s="187"/>
      <c r="I31" s="38"/>
      <c r="J31" s="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77"/>
      <c r="F32" s="349"/>
      <c r="G32" s="268"/>
      <c r="H32" s="187"/>
      <c r="I32" s="38"/>
      <c r="J32" s="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77"/>
      <c r="F33" s="349"/>
      <c r="G33" s="268"/>
      <c r="H33" s="187"/>
      <c r="I33" s="38"/>
      <c r="J33" s="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77"/>
      <c r="F34" s="349"/>
      <c r="G34" s="268"/>
      <c r="H34" s="187"/>
      <c r="I34" s="38"/>
      <c r="J34" s="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77"/>
      <c r="F35" s="349"/>
      <c r="G35" s="268"/>
      <c r="H35" s="187"/>
      <c r="I35" s="38"/>
      <c r="J35" s="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77"/>
      <c r="F36" s="349"/>
      <c r="G36" s="268"/>
      <c r="H36" s="187"/>
      <c r="I36" s="38"/>
      <c r="J36" s="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66"/>
      <c r="F37" s="352"/>
      <c r="G37" s="153"/>
      <c r="H37" s="187"/>
      <c r="I37" s="38"/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77"/>
      <c r="F38" s="349"/>
      <c r="G38" s="268"/>
      <c r="H38" s="187"/>
      <c r="I38" s="38"/>
      <c r="J38" s="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77"/>
      <c r="F39" s="349"/>
      <c r="G39" s="268"/>
      <c r="H39" s="187"/>
      <c r="I39" s="38"/>
      <c r="J39" s="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77"/>
      <c r="F40" s="353"/>
      <c r="G40" s="289"/>
      <c r="H40" s="187"/>
      <c r="I40" s="38"/>
      <c r="J40" s="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4"/>
      <c r="D41" s="157" t="s">
        <v>38</v>
      </c>
      <c r="E41" s="282"/>
      <c r="F41" s="354"/>
      <c r="G41" s="283"/>
      <c r="H41" s="181"/>
      <c r="I41" s="38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一括契約【税込用】必要積算経費一覧表_当該年度!$D$51</f>
        <v>２　謝金</v>
      </c>
      <c r="E42" s="499"/>
      <c r="F42" s="499"/>
      <c r="G42" s="500"/>
      <c r="H42" s="98">
        <f>SUM(H43:H52)</f>
        <v>0</v>
      </c>
      <c r="I42" s="88">
        <f>IFERROR(ROUNDDOWN(H42*(1+一括契約【税込用】必要積算経費一覧表_当該年度!$G$70),0),0)</f>
        <v>0</v>
      </c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69" t="s">
        <v>3</v>
      </c>
      <c r="E43" s="276"/>
      <c r="F43" s="355"/>
      <c r="G43" s="284"/>
      <c r="H43" s="188"/>
      <c r="I43" s="38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9"/>
      <c r="H44" s="187"/>
      <c r="I44" s="38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77"/>
      <c r="F45" s="353"/>
      <c r="G45" s="269"/>
      <c r="H45" s="187"/>
      <c r="I45" s="38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77"/>
      <c r="F46" s="353"/>
      <c r="G46" s="285"/>
      <c r="H46" s="187"/>
      <c r="I46" s="38"/>
      <c r="J46" s="3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7</v>
      </c>
      <c r="E47" s="277"/>
      <c r="F47" s="353"/>
      <c r="G47" s="285"/>
      <c r="H47" s="187"/>
      <c r="I47" s="38"/>
      <c r="J47" s="3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8</v>
      </c>
      <c r="E48" s="277"/>
      <c r="F48" s="353"/>
      <c r="G48" s="285"/>
      <c r="H48" s="187"/>
      <c r="I48" s="38"/>
      <c r="J48" s="3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9</v>
      </c>
      <c r="E49" s="277"/>
      <c r="F49" s="353"/>
      <c r="G49" s="285"/>
      <c r="H49" s="187"/>
      <c r="I49" s="38"/>
      <c r="J49" s="3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10</v>
      </c>
      <c r="E50" s="277"/>
      <c r="F50" s="353"/>
      <c r="G50" s="285"/>
      <c r="H50" s="187"/>
      <c r="I50" s="38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11</v>
      </c>
      <c r="E51" s="277"/>
      <c r="F51" s="353"/>
      <c r="G51" s="285"/>
      <c r="H51" s="187"/>
      <c r="I51" s="38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thickBot="1" x14ac:dyDescent="0.2">
      <c r="C52" s="47"/>
      <c r="D52" s="162" t="s">
        <v>12</v>
      </c>
      <c r="E52" s="286"/>
      <c r="F52" s="356"/>
      <c r="G52" s="287"/>
      <c r="H52" s="184"/>
      <c r="I52" s="38"/>
      <c r="J52" s="38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</sheetData>
  <sheetProtection algorithmName="SHA-512" hashValue="Ewva6E7FjrRvp9DKCnIGAVnEJO9dalUea8yvu4QIivOHdTx5XCYFyacJyhSmssXeqpjvj3yJ9gRrMKvv/14Nxw==" saltValue="58vVGcDDm07VLIVwtH7Zsw==" spinCount="100000" sheet="1" formatCells="0" formatRows="0" insertRows="0"/>
  <protectedRanges>
    <protectedRange sqref="D22:H41 D43:H52" name="範囲1"/>
    <protectedRange sqref="K19:V52" name="範囲2"/>
  </protectedRanges>
  <mergeCells count="15">
    <mergeCell ref="C15:D15"/>
    <mergeCell ref="E15:I15"/>
    <mergeCell ref="C12:H12"/>
    <mergeCell ref="C13:D13"/>
    <mergeCell ref="E13:I13"/>
    <mergeCell ref="C14:D14"/>
    <mergeCell ref="E14:I14"/>
    <mergeCell ref="D21:G21"/>
    <mergeCell ref="D42:G42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41 H43:H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1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K25" sqref="K25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A2"/>
      <c r="C2" s="260" t="str">
        <f>'代表者_明細(Ⅰ物品費）'!C2</f>
        <v>［記入要領］</v>
      </c>
    </row>
    <row r="3" spans="1:10" ht="12" x14ac:dyDescent="0.15">
      <c r="C3" s="264" t="str">
        <f>'代表者_明細(Ⅰ物品費）'!C3</f>
        <v>１．水色地/黄色地のセル</v>
      </c>
    </row>
    <row r="4" spans="1:10" ht="12" x14ac:dyDescent="0.15">
      <c r="C4" s="260" t="str">
        <f>'代表者_明細(Ⅰ物品費）'!C4</f>
        <v>　　・水色地のセルのみ必要事項を記入してください。</v>
      </c>
    </row>
    <row r="5" spans="1:10" ht="12" x14ac:dyDescent="0.15">
      <c r="C5" s="261" t="str">
        <f>'代表者_明細(Ⅰ物品費）'!C5</f>
        <v>　　・文字入力が不要なセルは空欄にしておいてください。</v>
      </c>
    </row>
    <row r="6" spans="1:10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0" ht="12" x14ac:dyDescent="0.15">
      <c r="C7" s="381" t="str">
        <f>'代表者_明細(Ⅰ物品費）'!C7</f>
        <v>２．行の追加・削除と行の高さ調整</v>
      </c>
    </row>
    <row r="8" spans="1:10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0" ht="12" x14ac:dyDescent="0.15">
      <c r="C9" s="260"/>
    </row>
    <row r="12" spans="1:10" ht="20.100000000000001" customHeight="1" x14ac:dyDescent="0.15">
      <c r="C12" s="481" t="s">
        <v>76</v>
      </c>
      <c r="D12" s="482"/>
      <c r="E12" s="482"/>
      <c r="F12" s="482"/>
      <c r="G12" s="482"/>
      <c r="H12" s="482"/>
      <c r="I12" s="56"/>
      <c r="J12" s="56"/>
    </row>
    <row r="13" spans="1:10" ht="20.100000000000001" customHeight="1" x14ac:dyDescent="0.15">
      <c r="C13" s="483" t="str">
        <f>一括契約【税込用】必要積算経費一覧表_当該年度!C14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58"/>
      <c r="J13" s="58"/>
    </row>
    <row r="14" spans="1:10" ht="39" customHeight="1" x14ac:dyDescent="0.15">
      <c r="C14" s="483" t="str">
        <f>一括契約【税込用】必要積算経費一覧表_当該年度!C15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58"/>
      <c r="J14" s="58"/>
    </row>
    <row r="15" spans="1:10" ht="27" customHeight="1" x14ac:dyDescent="0.15">
      <c r="C15" s="483" t="str">
        <f>一括契約【税込用】必要積算経費一覧表_当該年度!C16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58"/>
      <c r="J15" s="58"/>
    </row>
    <row r="16" spans="1:10" ht="27" customHeight="1" x14ac:dyDescent="0.15">
      <c r="C16" s="228"/>
      <c r="D16" s="228" t="s">
        <v>89</v>
      </c>
      <c r="E16" s="229" t="str">
        <f>IF(一括契約【税込用】必要積算経費一覧表_当該年度!$H$19&lt;&gt;0, 一括契約【税込用】必要積算経費一覧表_当該年度!$H$19," ")</f>
        <v>999A0101</v>
      </c>
      <c r="F16" s="346"/>
      <c r="G16" s="62"/>
      <c r="H16" s="62"/>
      <c r="I16" s="58"/>
      <c r="J16" s="58"/>
    </row>
    <row r="17" spans="3:22" ht="27" customHeight="1" thickBot="1" x14ac:dyDescent="0.2">
      <c r="C17" s="503" t="str">
        <f>一括契約【税込用】必要積算経費一覧表_当該年度!B19</f>
        <v>代表研究者：</v>
      </c>
      <c r="D17" s="503"/>
      <c r="E17" s="496" t="str">
        <f>IF(一括契約【税込用】必要積算経費一覧表_当該年度!$F$19&lt;&gt;0, 一括契約【税込用】必要積算経費一覧表_当該年度!$F$19," ")</f>
        <v>××××株式会社</v>
      </c>
      <c r="F17" s="496"/>
      <c r="G17" s="496"/>
      <c r="H17" s="496"/>
      <c r="I17" s="59"/>
      <c r="J17" s="59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138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146</v>
      </c>
      <c r="J19" s="109" t="s">
        <v>147</v>
      </c>
      <c r="K19" s="480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329" t="str">
        <f>一括契約【税込用】必要積算経費一覧表_当該年度!$C$52</f>
        <v>Ⅲ　旅費</v>
      </c>
      <c r="D20" s="497" t="s">
        <v>256</v>
      </c>
      <c r="E20" s="497"/>
      <c r="F20" s="497"/>
      <c r="G20" s="498"/>
      <c r="H20" s="92">
        <f>H21</f>
        <v>0</v>
      </c>
      <c r="I20" s="92">
        <f>I21</f>
        <v>0</v>
      </c>
      <c r="J20" s="90">
        <f>J21</f>
        <v>0</v>
      </c>
      <c r="K20" s="65">
        <f>H20+I20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一括契約【税込用】必要積算経費一覧表_当該年度!$D$53</f>
        <v>１　旅費</v>
      </c>
      <c r="E21" s="493"/>
      <c r="F21" s="493"/>
      <c r="G21" s="493"/>
      <c r="H21" s="94">
        <f>SUM(H22:H51)</f>
        <v>0</v>
      </c>
      <c r="I21" s="94">
        <f>SUM(I22:I51)</f>
        <v>0</v>
      </c>
      <c r="J21" s="91">
        <f>IFERROR(ROUNDDOWN(I21*一括契約【税込用】必要積算経費一覧表_当該年度!$G$70,0),0)</f>
        <v>0</v>
      </c>
      <c r="K21" s="89">
        <f>H21+I21</f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58</v>
      </c>
      <c r="E22" s="276"/>
      <c r="F22" s="348"/>
      <c r="G22" s="266"/>
      <c r="H22" s="161"/>
      <c r="I22" s="1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59</v>
      </c>
      <c r="E23" s="267"/>
      <c r="F23" s="349"/>
      <c r="G23" s="268"/>
      <c r="H23" s="154"/>
      <c r="I23" s="1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95</v>
      </c>
      <c r="E24" s="267"/>
      <c r="F24" s="349"/>
      <c r="G24" s="268"/>
      <c r="H24" s="154"/>
      <c r="I24" s="1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96</v>
      </c>
      <c r="E25" s="267"/>
      <c r="F25" s="349"/>
      <c r="G25" s="268"/>
      <c r="H25" s="154"/>
      <c r="I25" s="1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60</v>
      </c>
      <c r="E26" s="267"/>
      <c r="F26" s="349"/>
      <c r="G26" s="268"/>
      <c r="H26" s="154"/>
      <c r="I26" s="1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61</v>
      </c>
      <c r="E27" s="267"/>
      <c r="F27" s="349"/>
      <c r="G27" s="268"/>
      <c r="H27" s="154"/>
      <c r="I27" s="1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62</v>
      </c>
      <c r="E28" s="267"/>
      <c r="F28" s="349"/>
      <c r="G28" s="268"/>
      <c r="H28" s="154"/>
      <c r="I28" s="1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63</v>
      </c>
      <c r="E29" s="291"/>
      <c r="F29" s="349"/>
      <c r="G29" s="268"/>
      <c r="H29" s="154"/>
      <c r="I29" s="1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64</v>
      </c>
      <c r="E30" s="291"/>
      <c r="F30" s="349"/>
      <c r="G30" s="268"/>
      <c r="H30" s="154"/>
      <c r="I30" s="1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65</v>
      </c>
      <c r="E31" s="291"/>
      <c r="F31" s="349"/>
      <c r="G31" s="268"/>
      <c r="H31" s="154"/>
      <c r="I31" s="1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66</v>
      </c>
      <c r="E32" s="291"/>
      <c r="F32" s="349"/>
      <c r="G32" s="268"/>
      <c r="H32" s="154"/>
      <c r="I32" s="1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67</v>
      </c>
      <c r="E33" s="291"/>
      <c r="F33" s="349"/>
      <c r="G33" s="268"/>
      <c r="H33" s="154"/>
      <c r="I33" s="1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68</v>
      </c>
      <c r="E34" s="291"/>
      <c r="F34" s="349"/>
      <c r="G34" s="268"/>
      <c r="H34" s="154"/>
      <c r="I34" s="1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69</v>
      </c>
      <c r="E35" s="291"/>
      <c r="F35" s="349"/>
      <c r="G35" s="268"/>
      <c r="H35" s="154"/>
      <c r="I35" s="1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70</v>
      </c>
      <c r="E36" s="291"/>
      <c r="F36" s="349"/>
      <c r="G36" s="268"/>
      <c r="H36" s="154"/>
      <c r="I36" s="1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71</v>
      </c>
      <c r="E37" s="174"/>
      <c r="F37" s="352"/>
      <c r="G37" s="153"/>
      <c r="H37" s="154"/>
      <c r="I37" s="1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72</v>
      </c>
      <c r="E38" s="291"/>
      <c r="F38" s="349"/>
      <c r="G38" s="268"/>
      <c r="H38" s="154"/>
      <c r="I38" s="1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73</v>
      </c>
      <c r="E39" s="291"/>
      <c r="F39" s="349"/>
      <c r="G39" s="268"/>
      <c r="H39" s="154"/>
      <c r="I39" s="1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74</v>
      </c>
      <c r="E40" s="267"/>
      <c r="F40" s="353"/>
      <c r="G40" s="268"/>
      <c r="H40" s="154"/>
      <c r="I40" s="1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75" t="s">
        <v>75</v>
      </c>
      <c r="E41" s="278"/>
      <c r="F41" s="357"/>
      <c r="G41" s="279"/>
      <c r="H41" s="158"/>
      <c r="I41" s="1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75" t="s">
        <v>78</v>
      </c>
      <c r="E42" s="278"/>
      <c r="F42" s="357"/>
      <c r="G42" s="288"/>
      <c r="H42" s="158"/>
      <c r="I42" s="1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75" t="s">
        <v>79</v>
      </c>
      <c r="E43" s="278"/>
      <c r="F43" s="357"/>
      <c r="G43" s="288"/>
      <c r="H43" s="158"/>
      <c r="I43" s="1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75" t="s">
        <v>80</v>
      </c>
      <c r="E44" s="278"/>
      <c r="F44" s="357"/>
      <c r="G44" s="288"/>
      <c r="H44" s="158"/>
      <c r="I44" s="1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75" t="s">
        <v>81</v>
      </c>
      <c r="E45" s="278"/>
      <c r="F45" s="357"/>
      <c r="G45" s="288"/>
      <c r="H45" s="158"/>
      <c r="I45" s="1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75" t="s">
        <v>82</v>
      </c>
      <c r="E46" s="278"/>
      <c r="F46" s="357"/>
      <c r="G46" s="288"/>
      <c r="H46" s="158"/>
      <c r="I46" s="1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75" t="s">
        <v>83</v>
      </c>
      <c r="E47" s="278"/>
      <c r="F47" s="357"/>
      <c r="G47" s="288"/>
      <c r="H47" s="158"/>
      <c r="I47" s="1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75" t="s">
        <v>84</v>
      </c>
      <c r="E48" s="278"/>
      <c r="F48" s="357"/>
      <c r="G48" s="288"/>
      <c r="H48" s="158"/>
      <c r="I48" s="1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75" t="s">
        <v>85</v>
      </c>
      <c r="E49" s="278"/>
      <c r="F49" s="357"/>
      <c r="G49" s="288"/>
      <c r="H49" s="158"/>
      <c r="I49" s="1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75" t="s">
        <v>86</v>
      </c>
      <c r="E50" s="278"/>
      <c r="F50" s="357"/>
      <c r="G50" s="288"/>
      <c r="H50" s="158"/>
      <c r="I50" s="1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thickBot="1" x14ac:dyDescent="0.2">
      <c r="C51" s="45"/>
      <c r="D51" s="162" t="s">
        <v>87</v>
      </c>
      <c r="E51" s="286"/>
      <c r="F51" s="356"/>
      <c r="G51" s="287"/>
      <c r="H51" s="163"/>
      <c r="I51" s="164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D52" s="46"/>
      <c r="E52" s="275"/>
      <c r="F52" s="358"/>
      <c r="G52" s="275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D53" s="46"/>
      <c r="E53" s="275"/>
      <c r="F53" s="358"/>
      <c r="G53" s="275"/>
    </row>
    <row r="54" spans="3:22" ht="20.100000000000001" customHeight="1" x14ac:dyDescent="0.15">
      <c r="E54" s="275"/>
      <c r="F54" s="358"/>
      <c r="G54" s="275"/>
    </row>
    <row r="55" spans="3:22" ht="20.100000000000001" customHeight="1" x14ac:dyDescent="0.15">
      <c r="E55" s="275"/>
      <c r="F55" s="358"/>
      <c r="G55" s="275"/>
    </row>
    <row r="56" spans="3:22" ht="20.100000000000001" customHeight="1" x14ac:dyDescent="0.15">
      <c r="E56" s="275"/>
      <c r="F56" s="358"/>
      <c r="G56" s="275"/>
    </row>
    <row r="57" spans="3:22" ht="20.100000000000001" customHeight="1" x14ac:dyDescent="0.15">
      <c r="E57" s="275"/>
      <c r="F57" s="358"/>
      <c r="G57" s="275"/>
    </row>
  </sheetData>
  <sheetProtection algorithmName="SHA-512" hashValue="t5oofWNI3AfOVXecw6/N+fUK/w798n/8Rv+YxJGSJZUGMxX8KbsRdCiVYUr8ydSte9H9QdnWLj+slEQrqejF3A==" saltValue="swFpxhcaKQ70ayEddCUFdA==" spinCount="100000" sheet="1" formatCells="0" formatRows="0" insertRows="0"/>
  <protectedRanges>
    <protectedRange sqref="D22:I51" name="範囲1"/>
  </protectedRanges>
  <mergeCells count="15">
    <mergeCell ref="D21:G21"/>
    <mergeCell ref="K18:K19"/>
    <mergeCell ref="C12:H12"/>
    <mergeCell ref="C15:D15"/>
    <mergeCell ref="C17:D17"/>
    <mergeCell ref="I18:J18"/>
    <mergeCell ref="C14:D14"/>
    <mergeCell ref="C13:D13"/>
    <mergeCell ref="H18:H19"/>
    <mergeCell ref="C18:G18"/>
    <mergeCell ref="E13:H13"/>
    <mergeCell ref="E15:H15"/>
    <mergeCell ref="E14:H14"/>
    <mergeCell ref="E17:H17"/>
    <mergeCell ref="D20:G20"/>
  </mergeCells>
  <phoneticPr fontId="5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pane xSplit="2" ySplit="9" topLeftCell="C10" activePane="bottomRight" state="frozen"/>
      <selection activeCell="C21" sqref="C21"/>
      <selection pane="topRight" activeCell="C21" sqref="C21"/>
      <selection pane="bottomLeft" activeCell="C21" sqref="C21"/>
      <selection pane="bottomRight" activeCell="K26" sqref="K26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372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C2" s="260" t="str">
        <f>'代表者_明細(Ⅰ物品費）'!C2</f>
        <v>［記入要領］</v>
      </c>
    </row>
    <row r="3" spans="1:9" ht="13.5" x14ac:dyDescent="0.15">
      <c r="C3" s="264" t="str">
        <f>'代表者_明細(Ⅰ物品費）'!C3</f>
        <v>１．水色地/黄色地のセル</v>
      </c>
    </row>
    <row r="4" spans="1:9" ht="13.5" x14ac:dyDescent="0.15">
      <c r="C4" s="260" t="str">
        <f>'代表者_明細(Ⅰ物品費）'!C4</f>
        <v>　　・水色地のセルのみ必要事項を記入してください。</v>
      </c>
    </row>
    <row r="5" spans="1:9" ht="13.5" x14ac:dyDescent="0.15">
      <c r="C5" s="261" t="str">
        <f>'代表者_明細(Ⅰ物品費）'!C5</f>
        <v>　　・文字入力が不要なセルは空欄にしておいてください。</v>
      </c>
    </row>
    <row r="6" spans="1:9" ht="13.5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3.5" x14ac:dyDescent="0.15">
      <c r="C7" s="381" t="str">
        <f>'代表者_明細(Ⅰ物品費）'!C7</f>
        <v>２．行の追加・削除と行の高さ調整</v>
      </c>
    </row>
    <row r="8" spans="1:9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3.5" x14ac:dyDescent="0.15">
      <c r="C9" s="260"/>
    </row>
    <row r="12" spans="1:9" ht="20.100000000000001" customHeight="1" x14ac:dyDescent="0.15">
      <c r="C12" s="519" t="s">
        <v>76</v>
      </c>
      <c r="D12" s="520"/>
      <c r="E12" s="520"/>
      <c r="F12" s="520"/>
      <c r="G12" s="520"/>
      <c r="H12" s="520"/>
    </row>
    <row r="13" spans="1:9" ht="20.100000000000001" customHeight="1" x14ac:dyDescent="0.15">
      <c r="C13" s="526" t="str">
        <f>一括契約【税込用】必要積算経費一覧表_当該年度!$C$14</f>
        <v>課題名：</v>
      </c>
      <c r="D13" s="526"/>
      <c r="E13" s="523" t="str">
        <f>IF(一括契約【税込用】必要積算経費一覧表_当該年度!$D$14&lt;&gt;0, 一括契約【税込用】必要積算経費一覧表_当該年度!$D$14," ")</f>
        <v>○○○○の研究開発</v>
      </c>
      <c r="F13" s="523"/>
      <c r="G13" s="523"/>
      <c r="H13" s="523"/>
      <c r="I13" s="523"/>
    </row>
    <row r="14" spans="1:9" ht="39" customHeight="1" x14ac:dyDescent="0.15">
      <c r="C14" s="526" t="str">
        <f>一括契約【税込用】必要積算経費一覧表_当該年度!$C$15</f>
        <v>個別課題名：</v>
      </c>
      <c r="D14" s="526"/>
      <c r="E14" s="523" t="str">
        <f>IF(一括契約【税込用】必要積算経費一覧表_当該年度!$D$15&lt;&gt;0, 一括契約【税込用】必要積算経費一覧表_当該年度!$D$15," ")</f>
        <v>課題Ｘ　□□□□の研究開発</v>
      </c>
      <c r="F14" s="523"/>
      <c r="G14" s="523"/>
      <c r="H14" s="523"/>
      <c r="I14" s="523"/>
    </row>
    <row r="15" spans="1:9" ht="27" customHeight="1" x14ac:dyDescent="0.15">
      <c r="C15" s="526" t="str">
        <f>一括契約【税込用】必要積算経費一覧表_当該年度!$C$16</f>
        <v>副題：</v>
      </c>
      <c r="D15" s="526"/>
      <c r="E15" s="523" t="str">
        <f>IF(一括契約【税込用】必要積算経費一覧表_当該年度!$D$16&lt;&gt;0, 一括契約【税込用】必要積算経費一覧表_当該年度!$D$16," ")</f>
        <v>△△△△の研究</v>
      </c>
      <c r="F15" s="523"/>
      <c r="G15" s="523"/>
      <c r="H15" s="523"/>
      <c r="I15" s="523"/>
    </row>
    <row r="16" spans="1:9" ht="27" customHeight="1" x14ac:dyDescent="0.15">
      <c r="C16" s="231"/>
      <c r="D16" s="231" t="str">
        <f>一括契約【税込用】必要積算経費一覧表_当該年度!$B$18</f>
        <v>管理番号：</v>
      </c>
      <c r="E16" s="525" t="str">
        <f>IF(一括契約【税込用】必要積算経費一覧表_当該年度!$H$33&lt;&gt;0, 一括契約【税込用】必要積算経費一覧表_当該年度!$H$33," ")</f>
        <v xml:space="preserve"> </v>
      </c>
      <c r="F16" s="525"/>
      <c r="G16" s="227"/>
      <c r="H16" s="227"/>
      <c r="I16" s="227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524" t="str">
        <f>IF(一括契約【税込用】必要積算経費一覧表_当該年度!$F$33&lt;&gt;0, 一括契約【税込用】必要積算経費一覧表_当該年度!$F$33," ")</f>
        <v xml:space="preserve"> </v>
      </c>
      <c r="F17" s="524"/>
      <c r="G17" s="524"/>
      <c r="H17" s="524"/>
      <c r="I17" s="524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70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一括契約【税込用】必要積算経費一覧表_当該年度!$C$52</f>
        <v>Ⅲ　旅費</v>
      </c>
      <c r="D20" s="502"/>
      <c r="E20" s="502"/>
      <c r="F20" s="502"/>
      <c r="G20" s="515"/>
      <c r="H20" s="54">
        <f>H21</f>
        <v>0</v>
      </c>
      <c r="I20" s="64">
        <f>I21</f>
        <v>0</v>
      </c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一括契約【税込用】必要積算経費一覧表_当該年度!$D$53</f>
        <v>１　旅費</v>
      </c>
      <c r="E21" s="493"/>
      <c r="F21" s="493"/>
      <c r="G21" s="494"/>
      <c r="H21" s="55">
        <f>SUM(H22:H51)</f>
        <v>0</v>
      </c>
      <c r="I21" s="89">
        <f>IFERROR(ROUNDDOWN(H21*(1+一括契約【税込用】必要積算経費一覧表_当該年度!$G$70),0),0)</f>
        <v>0</v>
      </c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77"/>
      <c r="J22" s="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87"/>
      <c r="J23" s="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87"/>
      <c r="J24" s="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87"/>
      <c r="J25" s="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87"/>
      <c r="J26" s="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87"/>
      <c r="J27" s="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87"/>
      <c r="J28" s="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87"/>
      <c r="J29" s="38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87"/>
      <c r="J30" s="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87"/>
      <c r="J31" s="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87"/>
      <c r="J32" s="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87"/>
      <c r="J33" s="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87"/>
      <c r="J34" s="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87"/>
      <c r="J35" s="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87"/>
      <c r="J36" s="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87"/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87"/>
      <c r="J38" s="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87"/>
      <c r="J39" s="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87"/>
      <c r="J40" s="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75" t="s">
        <v>38</v>
      </c>
      <c r="E41" s="278"/>
      <c r="F41" s="357"/>
      <c r="G41" s="279"/>
      <c r="H41" s="183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75" t="s">
        <v>78</v>
      </c>
      <c r="E42" s="278"/>
      <c r="F42" s="357"/>
      <c r="G42" s="288"/>
      <c r="H42" s="183"/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75" t="s">
        <v>79</v>
      </c>
      <c r="E43" s="278"/>
      <c r="F43" s="357"/>
      <c r="G43" s="288"/>
      <c r="H43" s="183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75" t="s">
        <v>80</v>
      </c>
      <c r="E44" s="278"/>
      <c r="F44" s="357"/>
      <c r="G44" s="288"/>
      <c r="H44" s="183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75" t="s">
        <v>81</v>
      </c>
      <c r="E45" s="278"/>
      <c r="F45" s="357"/>
      <c r="G45" s="288"/>
      <c r="H45" s="183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75" t="s">
        <v>82</v>
      </c>
      <c r="E46" s="278"/>
      <c r="F46" s="357"/>
      <c r="G46" s="288"/>
      <c r="H46" s="183"/>
      <c r="J46" s="3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75" t="s">
        <v>83</v>
      </c>
      <c r="E47" s="278"/>
      <c r="F47" s="357"/>
      <c r="G47" s="288"/>
      <c r="H47" s="183"/>
      <c r="J47" s="3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75" t="s">
        <v>84</v>
      </c>
      <c r="E48" s="278"/>
      <c r="F48" s="357"/>
      <c r="G48" s="288"/>
      <c r="H48" s="183"/>
      <c r="J48" s="3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75" t="s">
        <v>85</v>
      </c>
      <c r="E49" s="278"/>
      <c r="F49" s="357"/>
      <c r="G49" s="288"/>
      <c r="H49" s="183"/>
      <c r="J49" s="3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75" t="s">
        <v>86</v>
      </c>
      <c r="E50" s="278"/>
      <c r="F50" s="357"/>
      <c r="G50" s="288"/>
      <c r="H50" s="183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thickBot="1" x14ac:dyDescent="0.2">
      <c r="C51" s="45"/>
      <c r="D51" s="162" t="s">
        <v>87</v>
      </c>
      <c r="E51" s="286"/>
      <c r="F51" s="356"/>
      <c r="G51" s="287"/>
      <c r="H51" s="184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</sheetData>
  <sheetProtection algorithmName="SHA-512" hashValue="5H6/jTtmoScqpK8NyX2DctvTGrgFl1pSer0uZ8Uc2ZYd6BtTAZvnUJ9bvt+5kZwSQ5mHx16MQupN30djn/Tuew==" saltValue="jPJuij3SRYoNLWJ7ZkoyxA==" spinCount="100000" sheet="1" formatCells="0" formatRows="0" insertRows="0"/>
  <protectedRanges>
    <protectedRange sqref="D22:H51" name="範囲1"/>
    <protectedRange sqref="K19:V51" name="範囲2"/>
  </protectedRanges>
  <mergeCells count="14">
    <mergeCell ref="C15:D15"/>
    <mergeCell ref="E15:I15"/>
    <mergeCell ref="C12:H12"/>
    <mergeCell ref="C13:D13"/>
    <mergeCell ref="E13:I13"/>
    <mergeCell ref="C14:D14"/>
    <mergeCell ref="E14:I14"/>
    <mergeCell ref="D21:G21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1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372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C2" s="260" t="str">
        <f>'代表者_明細(Ⅰ物品費）'!C2</f>
        <v>［記入要領］</v>
      </c>
    </row>
    <row r="3" spans="1:9" ht="13.5" x14ac:dyDescent="0.15">
      <c r="C3" s="264" t="str">
        <f>'代表者_明細(Ⅰ物品費）'!C3</f>
        <v>１．水色地/黄色地のセル</v>
      </c>
    </row>
    <row r="4" spans="1:9" ht="13.5" x14ac:dyDescent="0.15">
      <c r="C4" s="260" t="str">
        <f>'代表者_明細(Ⅰ物品費）'!C4</f>
        <v>　　・水色地のセルのみ必要事項を記入してください。</v>
      </c>
    </row>
    <row r="5" spans="1:9" ht="13.5" x14ac:dyDescent="0.15">
      <c r="C5" s="261" t="str">
        <f>'代表者_明細(Ⅰ物品費）'!C5</f>
        <v>　　・文字入力が不要なセルは空欄にしておいてください。</v>
      </c>
    </row>
    <row r="6" spans="1:9" ht="13.5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3.5" x14ac:dyDescent="0.15">
      <c r="C7" s="381" t="str">
        <f>'代表者_明細(Ⅰ物品費）'!C7</f>
        <v>２．行の追加・削除と行の高さ調整</v>
      </c>
    </row>
    <row r="8" spans="1:9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3.5" x14ac:dyDescent="0.15">
      <c r="C9" s="260"/>
    </row>
    <row r="12" spans="1:9" ht="20.100000000000001" customHeight="1" x14ac:dyDescent="0.15">
      <c r="C12" s="519" t="s">
        <v>77</v>
      </c>
      <c r="D12" s="520"/>
      <c r="E12" s="520"/>
      <c r="F12" s="520"/>
      <c r="G12" s="520"/>
      <c r="H12" s="520"/>
    </row>
    <row r="13" spans="1:9" ht="20.100000000000001" customHeight="1" x14ac:dyDescent="0.15">
      <c r="C13" s="526" t="str">
        <f>一括契約【税込用】必要積算経費一覧表_当該年度!$C$14</f>
        <v>課題名：</v>
      </c>
      <c r="D13" s="526"/>
      <c r="E13" s="523" t="str">
        <f>IF(一括契約【税込用】必要積算経費一覧表_当該年度!$D$14&lt;&gt;0, 一括契約【税込用】必要積算経費一覧表_当該年度!$D$14," ")</f>
        <v>○○○○の研究開発</v>
      </c>
      <c r="F13" s="523"/>
      <c r="G13" s="523"/>
      <c r="H13" s="523"/>
      <c r="I13" s="523"/>
    </row>
    <row r="14" spans="1:9" ht="39" customHeight="1" x14ac:dyDescent="0.15">
      <c r="C14" s="526" t="str">
        <f>一括契約【税込用】必要積算経費一覧表_当該年度!$C$15</f>
        <v>個別課題名：</v>
      </c>
      <c r="D14" s="526"/>
      <c r="E14" s="523" t="str">
        <f>IF(一括契約【税込用】必要積算経費一覧表_当該年度!$D$15&lt;&gt;0, 一括契約【税込用】必要積算経費一覧表_当該年度!$D$15," ")</f>
        <v>課題Ｘ　□□□□の研究開発</v>
      </c>
      <c r="F14" s="523"/>
      <c r="G14" s="523"/>
      <c r="H14" s="523"/>
      <c r="I14" s="523"/>
    </row>
    <row r="15" spans="1:9" ht="27" customHeight="1" x14ac:dyDescent="0.15">
      <c r="C15" s="526" t="str">
        <f>一括契約【税込用】必要積算経費一覧表_当該年度!$C$16</f>
        <v>副題：</v>
      </c>
      <c r="D15" s="526"/>
      <c r="E15" s="523" t="str">
        <f>IF(一括契約【税込用】必要積算経費一覧表_当該年度!$D$16&lt;&gt;0, 一括契約【税込用】必要積算経費一覧表_当該年度!$D$16," ")</f>
        <v>△△△△の研究</v>
      </c>
      <c r="F15" s="523"/>
      <c r="G15" s="523"/>
      <c r="H15" s="523"/>
      <c r="I15" s="523"/>
    </row>
    <row r="16" spans="1:9" ht="27" customHeight="1" x14ac:dyDescent="0.15">
      <c r="C16" s="231"/>
      <c r="D16" s="231" t="str">
        <f>一括契約【税込用】必要積算経費一覧表_当該年度!$B$18</f>
        <v>管理番号：</v>
      </c>
      <c r="E16" s="525" t="str">
        <f>IF(一括契約【税込用】必要積算経費一覧表_当該年度!$H$33&lt;&gt;0, 一括契約【税込用】必要積算経費一覧表_当該年度!$H$33," ")</f>
        <v xml:space="preserve"> </v>
      </c>
      <c r="F16" s="525"/>
      <c r="G16" s="227"/>
      <c r="H16" s="227"/>
      <c r="I16" s="227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524" t="str">
        <f>IF(一括契約【税込用】必要積算経費一覧表_当該年度!$F$33&lt;&gt;0, 一括契約【税込用】必要積算経費一覧表_当該年度!$F$33," ")</f>
        <v xml:space="preserve"> </v>
      </c>
      <c r="F17" s="524"/>
      <c r="G17" s="524"/>
      <c r="H17" s="524"/>
      <c r="I17" s="524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47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一括契約【税込用】必要積算経費一覧表_当該年度!$C$54</f>
        <v>Ⅳ　その他</v>
      </c>
      <c r="D20" s="502"/>
      <c r="E20" s="502"/>
      <c r="F20" s="502"/>
      <c r="G20" s="515"/>
      <c r="H20" s="54">
        <f>H21+H42+H48+H59+H70+H76</f>
        <v>0</v>
      </c>
      <c r="I20" s="65">
        <f>I21+I42+I48+I59+I70+I76</f>
        <v>0</v>
      </c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一括契約【税込用】必要積算経費一覧表_当該年度!$D$55</f>
        <v>１　外注費</v>
      </c>
      <c r="E21" s="493"/>
      <c r="F21" s="493"/>
      <c r="G21" s="494"/>
      <c r="H21" s="55">
        <f>SUM(H22:H41)</f>
        <v>0</v>
      </c>
      <c r="I21" s="89">
        <f>IFERROR(ROUNDDOWN(H21*(1+一括契約【税込用】必要積算経費一覧表_当該年度!$G$70),0),0)</f>
        <v>0</v>
      </c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77"/>
      <c r="J22" s="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87"/>
      <c r="J23" s="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87"/>
      <c r="J24" s="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87"/>
      <c r="J25" s="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87"/>
      <c r="J26" s="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87"/>
      <c r="J27" s="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87"/>
      <c r="J28" s="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87"/>
      <c r="J29" s="38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87"/>
      <c r="J30" s="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87"/>
      <c r="J31" s="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87"/>
      <c r="J32" s="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87"/>
      <c r="J33" s="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87"/>
      <c r="J34" s="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87"/>
      <c r="J35" s="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87"/>
      <c r="J36" s="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87"/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87"/>
      <c r="J38" s="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87"/>
      <c r="J39" s="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87"/>
      <c r="J40" s="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3"/>
      <c r="D41" s="175" t="s">
        <v>38</v>
      </c>
      <c r="E41" s="278"/>
      <c r="F41" s="357"/>
      <c r="G41" s="279"/>
      <c r="H41" s="183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一括契約【税込用】必要積算経費一覧表_当該年度!$D$56</f>
        <v>２　印刷製本費</v>
      </c>
      <c r="E42" s="499"/>
      <c r="F42" s="499"/>
      <c r="G42" s="500"/>
      <c r="H42" s="98">
        <f>SUM(H43:H47)</f>
        <v>0</v>
      </c>
      <c r="I42" s="88">
        <f>IFERROR(ROUNDDOWN(H42*(1+一括契約【税込用】必要積算経費一覧表_当該年度!$G$70),0),0)</f>
        <v>0</v>
      </c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49" t="s">
        <v>3</v>
      </c>
      <c r="E43" s="280"/>
      <c r="F43" s="359"/>
      <c r="G43" s="266"/>
      <c r="H43" s="177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8"/>
      <c r="H44" s="187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67"/>
      <c r="F45" s="353"/>
      <c r="G45" s="268"/>
      <c r="H45" s="187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67"/>
      <c r="F46" s="353"/>
      <c r="G46" s="268"/>
      <c r="H46" s="187"/>
      <c r="J46" s="3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thickBot="1" x14ac:dyDescent="0.2">
      <c r="C47" s="43"/>
      <c r="D47" s="175" t="s">
        <v>7</v>
      </c>
      <c r="E47" s="278"/>
      <c r="F47" s="357"/>
      <c r="G47" s="279"/>
      <c r="H47" s="183"/>
      <c r="J47" s="3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thickBot="1" x14ac:dyDescent="0.2">
      <c r="C48" s="43"/>
      <c r="D48" s="506" t="str">
        <f>一括契約【税込用】必要積算経費一覧表_当該年度!$D$57</f>
        <v>３　会議費</v>
      </c>
      <c r="E48" s="507"/>
      <c r="F48" s="507"/>
      <c r="G48" s="511"/>
      <c r="H48" s="98">
        <f>SUM(H49:H58)</f>
        <v>0</v>
      </c>
      <c r="I48" s="88">
        <f>IFERROR(ROUNDDOWN(H48*(1+一括契約【税込用】必要積算経費一覧表_当該年度!$G$70),0),0)</f>
        <v>0</v>
      </c>
      <c r="J48" s="3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49" t="s">
        <v>3</v>
      </c>
      <c r="E49" s="280"/>
      <c r="F49" s="359"/>
      <c r="G49" s="266"/>
      <c r="H49" s="177"/>
      <c r="J49" s="3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4</v>
      </c>
      <c r="E50" s="267"/>
      <c r="F50" s="353"/>
      <c r="G50" s="268"/>
      <c r="H50" s="187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5</v>
      </c>
      <c r="E51" s="267"/>
      <c r="F51" s="353"/>
      <c r="G51" s="268"/>
      <c r="H51" s="187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6</v>
      </c>
      <c r="E52" s="267"/>
      <c r="F52" s="353"/>
      <c r="G52" s="268"/>
      <c r="H52" s="187"/>
      <c r="J52" s="38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7</v>
      </c>
      <c r="E53" s="267"/>
      <c r="F53" s="353"/>
      <c r="G53" s="268"/>
      <c r="H53" s="187"/>
      <c r="J53" s="38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8</v>
      </c>
      <c r="E54" s="267"/>
      <c r="F54" s="353"/>
      <c r="G54" s="268"/>
      <c r="H54" s="187"/>
      <c r="J54" s="38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9</v>
      </c>
      <c r="E55" s="267"/>
      <c r="F55" s="353"/>
      <c r="G55" s="268"/>
      <c r="H55" s="187"/>
      <c r="J55" s="38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10</v>
      </c>
      <c r="E56" s="267"/>
      <c r="F56" s="353"/>
      <c r="G56" s="268"/>
      <c r="H56" s="187"/>
      <c r="J56" s="38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x14ac:dyDescent="0.15">
      <c r="C57" s="43"/>
      <c r="D57" s="151" t="s">
        <v>11</v>
      </c>
      <c r="E57" s="267"/>
      <c r="F57" s="353"/>
      <c r="G57" s="268"/>
      <c r="H57" s="187"/>
      <c r="J57" s="38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3:22" ht="20.100000000000001" customHeight="1" thickBot="1" x14ac:dyDescent="0.2">
      <c r="C58" s="223"/>
      <c r="D58" s="157" t="s">
        <v>12</v>
      </c>
      <c r="E58" s="167"/>
      <c r="F58" s="360"/>
      <c r="G58" s="168"/>
      <c r="H58" s="181"/>
      <c r="J58" s="38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3:22" ht="20.100000000000001" customHeight="1" thickBot="1" x14ac:dyDescent="0.2">
      <c r="C59" s="43"/>
      <c r="D59" s="492" t="str">
        <f>一括契約【税込用】必要積算経費一覧表_当該年度!$D$58</f>
        <v>４　通信運搬費</v>
      </c>
      <c r="E59" s="493"/>
      <c r="F59" s="493"/>
      <c r="G59" s="494"/>
      <c r="H59" s="98">
        <f>SUM(H60:H69)</f>
        <v>0</v>
      </c>
      <c r="I59" s="88">
        <f>IFERROR(ROUNDDOWN(H59*(1+一括契約【税込用】必要積算経費一覧表_当該年度!$G$70),0),0)</f>
        <v>0</v>
      </c>
      <c r="J59" s="38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3:22" ht="20.100000000000001" customHeight="1" x14ac:dyDescent="0.15">
      <c r="C60" s="43"/>
      <c r="D60" s="169" t="s">
        <v>3</v>
      </c>
      <c r="E60" s="165"/>
      <c r="F60" s="361"/>
      <c r="G60" s="170"/>
      <c r="H60" s="188"/>
      <c r="J60" s="38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3:22" ht="20.100000000000001" customHeight="1" x14ac:dyDescent="0.15">
      <c r="C61" s="43"/>
      <c r="D61" s="151" t="s">
        <v>4</v>
      </c>
      <c r="E61" s="152"/>
      <c r="F61" s="362"/>
      <c r="G61" s="155"/>
      <c r="H61" s="187"/>
      <c r="J61" s="38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3:22" ht="20.100000000000001" customHeight="1" x14ac:dyDescent="0.15">
      <c r="C62" s="43"/>
      <c r="D62" s="151" t="s">
        <v>5</v>
      </c>
      <c r="E62" s="166"/>
      <c r="F62" s="362"/>
      <c r="G62" s="155"/>
      <c r="H62" s="187"/>
      <c r="J62" s="38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3:22" ht="20.100000000000001" customHeight="1" x14ac:dyDescent="0.15">
      <c r="C63" s="43"/>
      <c r="D63" s="151" t="s">
        <v>6</v>
      </c>
      <c r="E63" s="166"/>
      <c r="F63" s="362"/>
      <c r="G63" s="155"/>
      <c r="H63" s="187"/>
      <c r="J63" s="38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3:22" ht="20.100000000000001" customHeight="1" x14ac:dyDescent="0.15">
      <c r="C64" s="43"/>
      <c r="D64" s="151" t="s">
        <v>7</v>
      </c>
      <c r="E64" s="166"/>
      <c r="F64" s="362"/>
      <c r="G64" s="155"/>
      <c r="H64" s="187"/>
      <c r="J64" s="38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3:22" ht="20.100000000000001" customHeight="1" x14ac:dyDescent="0.15">
      <c r="C65" s="43"/>
      <c r="D65" s="151" t="s">
        <v>8</v>
      </c>
      <c r="E65" s="166"/>
      <c r="F65" s="362"/>
      <c r="G65" s="155"/>
      <c r="H65" s="187"/>
      <c r="J65" s="38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3:22" ht="20.100000000000001" customHeight="1" x14ac:dyDescent="0.15">
      <c r="C66" s="43"/>
      <c r="D66" s="151" t="s">
        <v>9</v>
      </c>
      <c r="E66" s="166"/>
      <c r="F66" s="362"/>
      <c r="G66" s="155"/>
      <c r="H66" s="187"/>
      <c r="J66" s="38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3:22" ht="20.100000000000001" customHeight="1" x14ac:dyDescent="0.15">
      <c r="C67" s="43"/>
      <c r="D67" s="151" t="s">
        <v>10</v>
      </c>
      <c r="E67" s="166"/>
      <c r="F67" s="362"/>
      <c r="G67" s="155"/>
      <c r="H67" s="187"/>
      <c r="J67" s="38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3:22" ht="20.100000000000001" customHeight="1" x14ac:dyDescent="0.15">
      <c r="C68" s="43"/>
      <c r="D68" s="151" t="s">
        <v>11</v>
      </c>
      <c r="E68" s="166"/>
      <c r="F68" s="362"/>
      <c r="G68" s="171"/>
      <c r="H68" s="187"/>
      <c r="J68" s="38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3:22" ht="20.100000000000001" customHeight="1" thickBot="1" x14ac:dyDescent="0.2">
      <c r="C69" s="44"/>
      <c r="D69" s="157" t="s">
        <v>12</v>
      </c>
      <c r="E69" s="167"/>
      <c r="F69" s="360"/>
      <c r="G69" s="182"/>
      <c r="H69" s="181"/>
      <c r="J69" s="38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3:22" ht="20.100000000000001" customHeight="1" thickBot="1" x14ac:dyDescent="0.2">
      <c r="C70" s="43"/>
      <c r="D70" s="492" t="str">
        <f>一括契約【税込用】必要積算経費一覧表_当該年度!$D$59</f>
        <v>５　光熱水料</v>
      </c>
      <c r="E70" s="493"/>
      <c r="F70" s="493"/>
      <c r="G70" s="494"/>
      <c r="H70" s="98">
        <f>SUM(H71:H75)</f>
        <v>0</v>
      </c>
      <c r="I70" s="88">
        <f>IFERROR(ROUNDDOWN(H70*(1+一括契約【税込用】必要積算経費一覧表_当該年度!$G$70),0),0)</f>
        <v>0</v>
      </c>
      <c r="J70" s="38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3:22" ht="20.100000000000001" customHeight="1" x14ac:dyDescent="0.15">
      <c r="C71" s="43"/>
      <c r="D71" s="149" t="s">
        <v>3</v>
      </c>
      <c r="E71" s="165"/>
      <c r="F71" s="361"/>
      <c r="G71" s="225"/>
      <c r="H71" s="177"/>
      <c r="J71" s="38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3:22" ht="20.100000000000001" customHeight="1" x14ac:dyDescent="0.15">
      <c r="C72" s="43"/>
      <c r="D72" s="151" t="s">
        <v>4</v>
      </c>
      <c r="E72" s="166"/>
      <c r="F72" s="362"/>
      <c r="G72" s="171"/>
      <c r="H72" s="187"/>
      <c r="J72" s="38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3:22" ht="20.100000000000001" customHeight="1" x14ac:dyDescent="0.15">
      <c r="C73" s="43"/>
      <c r="D73" s="151" t="s">
        <v>5</v>
      </c>
      <c r="E73" s="166"/>
      <c r="F73" s="362"/>
      <c r="G73" s="171"/>
      <c r="H73" s="187"/>
      <c r="J73" s="38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3:22" ht="20.100000000000001" customHeight="1" x14ac:dyDescent="0.15">
      <c r="C74" s="43"/>
      <c r="D74" s="151" t="s">
        <v>6</v>
      </c>
      <c r="E74" s="166"/>
      <c r="F74" s="362"/>
      <c r="G74" s="171"/>
      <c r="H74" s="187"/>
      <c r="J74" s="38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3:22" ht="20.100000000000001" customHeight="1" thickBot="1" x14ac:dyDescent="0.2">
      <c r="C75" s="43"/>
      <c r="D75" s="157" t="s">
        <v>7</v>
      </c>
      <c r="E75" s="167"/>
      <c r="F75" s="360"/>
      <c r="G75" s="182"/>
      <c r="H75" s="181"/>
      <c r="J75" s="38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3:22" ht="20.100000000000001" customHeight="1" thickBot="1" x14ac:dyDescent="0.2">
      <c r="C76" s="43"/>
      <c r="D76" s="492" t="str">
        <f>一括契約【税込用】必要積算経費一覧表_当該年度!$D$60</f>
        <v>６　その他(諸経費）</v>
      </c>
      <c r="E76" s="493"/>
      <c r="F76" s="493"/>
      <c r="G76" s="494"/>
      <c r="H76" s="98">
        <f>SUM(H77:H96)</f>
        <v>0</v>
      </c>
      <c r="I76" s="88">
        <f>IFERROR(ROUNDDOWN(H76*(1+一括契約【税込用】必要積算経費一覧表_当該年度!$G$70),0),0)</f>
        <v>0</v>
      </c>
      <c r="J76" s="38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3:22" ht="20.100000000000001" customHeight="1" x14ac:dyDescent="0.15">
      <c r="C77" s="43"/>
      <c r="D77" s="149" t="s">
        <v>3</v>
      </c>
      <c r="E77" s="179"/>
      <c r="F77" s="363"/>
      <c r="G77" s="160"/>
      <c r="H77" s="177"/>
      <c r="J77" s="38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3:22" ht="20.100000000000001" customHeight="1" x14ac:dyDescent="0.15">
      <c r="C78" s="43"/>
      <c r="D78" s="149" t="s">
        <v>4</v>
      </c>
      <c r="E78" s="179"/>
      <c r="F78" s="364"/>
      <c r="G78" s="225"/>
      <c r="H78" s="177"/>
      <c r="J78" s="38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3:22" ht="20.100000000000001" customHeight="1" x14ac:dyDescent="0.15">
      <c r="C79" s="43"/>
      <c r="D79" s="149" t="s">
        <v>5</v>
      </c>
      <c r="E79" s="179"/>
      <c r="F79" s="364"/>
      <c r="G79" s="225"/>
      <c r="H79" s="177"/>
      <c r="J79" s="38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3:22" ht="20.100000000000001" customHeight="1" x14ac:dyDescent="0.15">
      <c r="C80" s="43"/>
      <c r="D80" s="149" t="s">
        <v>6</v>
      </c>
      <c r="E80" s="179"/>
      <c r="F80" s="364"/>
      <c r="G80" s="225"/>
      <c r="H80" s="177"/>
      <c r="J80" s="38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3:22" ht="20.100000000000001" customHeight="1" x14ac:dyDescent="0.15">
      <c r="C81" s="43"/>
      <c r="D81" s="149" t="s">
        <v>7</v>
      </c>
      <c r="E81" s="179"/>
      <c r="F81" s="364"/>
      <c r="G81" s="225"/>
      <c r="H81" s="177"/>
      <c r="J81" s="38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3:22" ht="20.100000000000001" customHeight="1" x14ac:dyDescent="0.15">
      <c r="C82" s="43"/>
      <c r="D82" s="149" t="s">
        <v>8</v>
      </c>
      <c r="E82" s="179"/>
      <c r="F82" s="364"/>
      <c r="G82" s="225"/>
      <c r="H82" s="177"/>
      <c r="J82" s="38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3:22" ht="20.100000000000001" customHeight="1" x14ac:dyDescent="0.15">
      <c r="C83" s="43"/>
      <c r="D83" s="149" t="s">
        <v>9</v>
      </c>
      <c r="E83" s="179"/>
      <c r="F83" s="364"/>
      <c r="G83" s="225"/>
      <c r="H83" s="177"/>
      <c r="J83" s="38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3:22" ht="20.100000000000001" customHeight="1" x14ac:dyDescent="0.15">
      <c r="C84" s="43"/>
      <c r="D84" s="149" t="s">
        <v>10</v>
      </c>
      <c r="E84" s="179"/>
      <c r="F84" s="364"/>
      <c r="G84" s="225"/>
      <c r="H84" s="177"/>
      <c r="J84" s="38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3:22" ht="20.100000000000001" customHeight="1" x14ac:dyDescent="0.15">
      <c r="C85" s="43"/>
      <c r="D85" s="149" t="s">
        <v>11</v>
      </c>
      <c r="E85" s="179"/>
      <c r="F85" s="364"/>
      <c r="G85" s="225"/>
      <c r="H85" s="177"/>
      <c r="J85" s="38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3:22" ht="20.100000000000001" customHeight="1" x14ac:dyDescent="0.15">
      <c r="C86" s="43"/>
      <c r="D86" s="149" t="s">
        <v>12</v>
      </c>
      <c r="E86" s="179"/>
      <c r="F86" s="364"/>
      <c r="G86" s="225"/>
      <c r="H86" s="177"/>
      <c r="J86" s="38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3:22" ht="20.100000000000001" customHeight="1" x14ac:dyDescent="0.15">
      <c r="C87" s="43"/>
      <c r="D87" s="149" t="s">
        <v>23</v>
      </c>
      <c r="E87" s="179"/>
      <c r="F87" s="364"/>
      <c r="G87" s="225"/>
      <c r="H87" s="177"/>
      <c r="J87" s="38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3:22" ht="20.100000000000001" customHeight="1" x14ac:dyDescent="0.15">
      <c r="C88" s="43"/>
      <c r="D88" s="149" t="s">
        <v>24</v>
      </c>
      <c r="E88" s="179"/>
      <c r="F88" s="364"/>
      <c r="G88" s="225"/>
      <c r="H88" s="177"/>
      <c r="J88" s="38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3:22" ht="20.100000000000001" customHeight="1" x14ac:dyDescent="0.15">
      <c r="C89" s="43"/>
      <c r="D89" s="149" t="s">
        <v>25</v>
      </c>
      <c r="E89" s="179"/>
      <c r="F89" s="364"/>
      <c r="G89" s="225"/>
      <c r="H89" s="177"/>
      <c r="J89" s="38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3:22" ht="20.100000000000001" customHeight="1" x14ac:dyDescent="0.15">
      <c r="C90" s="43"/>
      <c r="D90" s="149" t="s">
        <v>26</v>
      </c>
      <c r="E90" s="179"/>
      <c r="F90" s="364"/>
      <c r="G90" s="225"/>
      <c r="H90" s="177"/>
      <c r="J90" s="38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3:22" ht="20.100000000000001" customHeight="1" x14ac:dyDescent="0.15">
      <c r="C91" s="43"/>
      <c r="D91" s="149" t="s">
        <v>27</v>
      </c>
      <c r="E91" s="179"/>
      <c r="F91" s="364"/>
      <c r="G91" s="225"/>
      <c r="H91" s="177"/>
      <c r="J91" s="38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3:22" ht="20.100000000000001" customHeight="1" x14ac:dyDescent="0.15">
      <c r="C92" s="43"/>
      <c r="D92" s="149" t="s">
        <v>34</v>
      </c>
      <c r="E92" s="179"/>
      <c r="F92" s="364"/>
      <c r="G92" s="225"/>
      <c r="H92" s="177"/>
      <c r="J92" s="38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3:22" ht="20.100000000000001" customHeight="1" x14ac:dyDescent="0.15">
      <c r="C93" s="43"/>
      <c r="D93" s="151" t="s">
        <v>35</v>
      </c>
      <c r="E93" s="166"/>
      <c r="F93" s="362"/>
      <c r="G93" s="171"/>
      <c r="H93" s="187"/>
      <c r="J93" s="38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3:22" ht="20.100000000000001" customHeight="1" x14ac:dyDescent="0.15">
      <c r="C94" s="43"/>
      <c r="D94" s="151" t="s">
        <v>36</v>
      </c>
      <c r="E94" s="166"/>
      <c r="F94" s="362"/>
      <c r="G94" s="171"/>
      <c r="H94" s="187"/>
      <c r="J94" s="38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3:22" ht="20.100000000000001" customHeight="1" x14ac:dyDescent="0.15">
      <c r="C95" s="43"/>
      <c r="D95" s="151" t="s">
        <v>37</v>
      </c>
      <c r="E95" s="166"/>
      <c r="F95" s="362"/>
      <c r="G95" s="171"/>
      <c r="H95" s="187"/>
      <c r="J95" s="38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3:22" ht="20.100000000000001" customHeight="1" thickBot="1" x14ac:dyDescent="0.2">
      <c r="C96" s="45"/>
      <c r="D96" s="162" t="s">
        <v>38</v>
      </c>
      <c r="E96" s="172"/>
      <c r="F96" s="371"/>
      <c r="G96" s="173"/>
      <c r="H96" s="184"/>
      <c r="J96" s="38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</sheetData>
  <sheetProtection algorithmName="SHA-512" hashValue="4HdTng73N6SOx3n1MHZzg9vzGlX3HNS30/LHcyFWEAJZu4x3pGI+z1nfmyjtNRBWp8HTefIzRtYR7ER+L7HKFg==" saltValue="ztr4KM7ZaiS4IFvYAqujsg==" spinCount="100000" sheet="1" formatCells="0" formatRows="0" insertRows="0"/>
  <protectedRanges>
    <protectedRange sqref="D22:H41 D43:H47 D49:H58 D60:H69 D71:H75 D77:H96" name="範囲1"/>
    <protectedRange sqref="K19:V96" name="範囲2"/>
  </protectedRanges>
  <mergeCells count="19">
    <mergeCell ref="C15:D15"/>
    <mergeCell ref="E15:I15"/>
    <mergeCell ref="C12:H12"/>
    <mergeCell ref="C13:D13"/>
    <mergeCell ref="E13:I13"/>
    <mergeCell ref="C14:D14"/>
    <mergeCell ref="E14:I14"/>
    <mergeCell ref="D76:G76"/>
    <mergeCell ref="E16:F16"/>
    <mergeCell ref="C17:D17"/>
    <mergeCell ref="E17:I17"/>
    <mergeCell ref="C18:G18"/>
    <mergeCell ref="H18:I18"/>
    <mergeCell ref="C20:G20"/>
    <mergeCell ref="D21:G21"/>
    <mergeCell ref="D42:G42"/>
    <mergeCell ref="D48:G48"/>
    <mergeCell ref="D59:G59"/>
    <mergeCell ref="D70:G70"/>
  </mergeCells>
  <phoneticPr fontId="2"/>
  <dataValidations count="1">
    <dataValidation type="whole" operator="greaterThanOrEqual" allowBlank="1" showInputMessage="1" showErrorMessage="1" error="整数を入力してください。" sqref="H22:H41 H77:H96 H71:H75 H60:H69 H49:H58 H43:H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1" fitToHeight="0" orientation="portrait" r:id="rId1"/>
  <headerFooter alignWithMargins="0">
    <oddHeader>&amp;L(30-2)
様式１－１－２別紙１&amp;R年度別実施計画書　別紙１</oddHeader>
    <oddFooter>&amp;C&amp;P／&amp;N</oddFooter>
  </headerFooter>
  <rowBreaks count="1" manualBreakCount="1">
    <brk id="58" min="2" max="8" man="1"/>
  </row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372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C2" s="260" t="str">
        <f>'代表者_明細(Ⅰ物品費）'!C2</f>
        <v>［記入要領］</v>
      </c>
    </row>
    <row r="3" spans="1:9" ht="13.5" x14ac:dyDescent="0.15">
      <c r="C3" s="264" t="str">
        <f>'代表者_明細(Ⅰ物品費）'!C3</f>
        <v>１．水色地/黄色地のセル</v>
      </c>
    </row>
    <row r="4" spans="1:9" ht="13.5" x14ac:dyDescent="0.15">
      <c r="C4" s="260" t="str">
        <f>'代表者_明細(Ⅰ物品費）'!C4</f>
        <v>　　・水色地のセルのみ必要事項を記入してください。</v>
      </c>
    </row>
    <row r="5" spans="1:9" ht="13.5" x14ac:dyDescent="0.15">
      <c r="C5" s="261" t="str">
        <f>'代表者_明細(Ⅰ物品費）'!C5</f>
        <v>　　・文字入力が不要なセルは空欄にしておいてください。</v>
      </c>
    </row>
    <row r="6" spans="1:9" ht="13.5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3.5" x14ac:dyDescent="0.15">
      <c r="C7" s="381" t="str">
        <f>'代表者_明細(Ⅰ物品費）'!C7</f>
        <v>２．行の追加・削除と行の高さ調整</v>
      </c>
    </row>
    <row r="8" spans="1:9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3.5" x14ac:dyDescent="0.15">
      <c r="C9" s="260"/>
    </row>
    <row r="12" spans="1:9" ht="20.100000000000001" customHeight="1" x14ac:dyDescent="0.15">
      <c r="C12" s="519" t="s">
        <v>56</v>
      </c>
      <c r="D12" s="520"/>
      <c r="E12" s="520"/>
      <c r="F12" s="520"/>
      <c r="G12" s="520"/>
      <c r="H12" s="520"/>
    </row>
    <row r="13" spans="1:9" ht="20.100000000000001" customHeight="1" x14ac:dyDescent="0.15">
      <c r="C13" s="526" t="str">
        <f>一括契約【税込用】必要積算経費一覧表_当該年度!$C$14</f>
        <v>課題名：</v>
      </c>
      <c r="D13" s="526"/>
      <c r="E13" s="523" t="str">
        <f>IF(一括契約【税込用】必要積算経費一覧表_当該年度!$D$14&lt;&gt;0, 一括契約【税込用】必要積算経費一覧表_当該年度!$D$14," ")</f>
        <v>○○○○の研究開発</v>
      </c>
      <c r="F13" s="523"/>
      <c r="G13" s="523"/>
      <c r="H13" s="523"/>
      <c r="I13" s="523"/>
    </row>
    <row r="14" spans="1:9" ht="39" customHeight="1" x14ac:dyDescent="0.15">
      <c r="C14" s="526" t="str">
        <f>一括契約【税込用】必要積算経費一覧表_当該年度!$C$15</f>
        <v>個別課題名：</v>
      </c>
      <c r="D14" s="526"/>
      <c r="E14" s="523" t="str">
        <f>IF(一括契約【税込用】必要積算経費一覧表_当該年度!$D$15&lt;&gt;0, 一括契約【税込用】必要積算経費一覧表_当該年度!$D$15," ")</f>
        <v>課題Ｘ　□□□□の研究開発</v>
      </c>
      <c r="F14" s="523"/>
      <c r="G14" s="523"/>
      <c r="H14" s="523"/>
      <c r="I14" s="523"/>
    </row>
    <row r="15" spans="1:9" ht="27" customHeight="1" x14ac:dyDescent="0.15">
      <c r="C15" s="526" t="str">
        <f>一括契約【税込用】必要積算経費一覧表_当該年度!$C$16</f>
        <v>副題：</v>
      </c>
      <c r="D15" s="526"/>
      <c r="E15" s="523" t="str">
        <f>IF(一括契約【税込用】必要積算経費一覧表_当該年度!$D$16&lt;&gt;0, 一括契約【税込用】必要積算経費一覧表_当該年度!$D$16," ")</f>
        <v>△△△△の研究</v>
      </c>
      <c r="F15" s="523"/>
      <c r="G15" s="523"/>
      <c r="H15" s="523"/>
      <c r="I15" s="523"/>
    </row>
    <row r="16" spans="1:9" ht="27" customHeight="1" x14ac:dyDescent="0.15">
      <c r="C16" s="231"/>
      <c r="D16" s="231" t="str">
        <f>一括契約【税込用】必要積算経費一覧表_当該年度!$B$18</f>
        <v>管理番号：</v>
      </c>
      <c r="E16" s="525" t="str">
        <f>IF(一括契約【税込用】必要積算経費一覧表_当該年度!$H$34&lt;&gt;0, 一括契約【税込用】必要積算経費一覧表_当該年度!$H$34," ")</f>
        <v xml:space="preserve"> </v>
      </c>
      <c r="F16" s="525"/>
      <c r="G16" s="227"/>
      <c r="H16" s="227"/>
      <c r="I16" s="227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524" t="str">
        <f>IF(一括契約【税込用】必要積算経費一覧表_当該年度!$F$34&lt;&gt;0, 一括契約【税込用】必要積算経費一覧表_当該年度!$F$34," ")</f>
        <v xml:space="preserve"> </v>
      </c>
      <c r="F17" s="524"/>
      <c r="G17" s="524"/>
      <c r="H17" s="524"/>
      <c r="I17" s="524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47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一括契約【税込用】必要積算経費一覧表_当該年度!$C$46</f>
        <v>Ⅰ　物品費</v>
      </c>
      <c r="D20" s="502"/>
      <c r="E20" s="502"/>
      <c r="F20" s="502"/>
      <c r="G20" s="515"/>
      <c r="H20" s="54">
        <f>H21+H37</f>
        <v>0</v>
      </c>
      <c r="I20" s="65">
        <f>I21+I37</f>
        <v>0</v>
      </c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一括契約【税込用】必要積算経費一覧表_当該年度!$D$47</f>
        <v>１　設備備品費</v>
      </c>
      <c r="E21" s="493"/>
      <c r="F21" s="493"/>
      <c r="G21" s="494"/>
      <c r="H21" s="55">
        <f>SUM(H22:H36)</f>
        <v>0</v>
      </c>
      <c r="I21" s="89">
        <f>IFERROR(ROUNDDOWN(H21*(1+一括契約【税込用】必要積算経費一覧表_当該年度!$G$70),0),0)</f>
        <v>0</v>
      </c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65"/>
      <c r="F22" s="348"/>
      <c r="G22" s="266"/>
      <c r="H22" s="177"/>
      <c r="I22" s="38"/>
      <c r="J22" s="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87"/>
      <c r="I23" s="38"/>
      <c r="J23" s="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87"/>
      <c r="I24" s="38"/>
      <c r="J24" s="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9"/>
      <c r="H25" s="187"/>
      <c r="I25" s="38"/>
      <c r="J25" s="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9"/>
      <c r="H26" s="187"/>
      <c r="I26" s="38"/>
      <c r="J26" s="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9"/>
      <c r="H27" s="187"/>
      <c r="I27" s="38"/>
      <c r="J27" s="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9"/>
      <c r="H28" s="187"/>
      <c r="I28" s="38"/>
      <c r="J28" s="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9"/>
      <c r="H29" s="187"/>
      <c r="I29" s="38"/>
      <c r="J29" s="38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9"/>
      <c r="H30" s="187"/>
      <c r="I30" s="38"/>
      <c r="J30" s="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9"/>
      <c r="H31" s="187"/>
      <c r="I31" s="38"/>
      <c r="J31" s="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9"/>
      <c r="H32" s="187"/>
      <c r="I32" s="38"/>
      <c r="J32" s="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9"/>
      <c r="H33" s="187"/>
      <c r="I33" s="38"/>
      <c r="J33" s="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9"/>
      <c r="H34" s="187"/>
      <c r="I34" s="38"/>
      <c r="J34" s="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9"/>
      <c r="H35" s="187"/>
      <c r="I35" s="38"/>
      <c r="J35" s="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thickBot="1" x14ac:dyDescent="0.2">
      <c r="C36" s="44"/>
      <c r="D36" s="157" t="s">
        <v>27</v>
      </c>
      <c r="E36" s="270"/>
      <c r="F36" s="350"/>
      <c r="G36" s="271"/>
      <c r="H36" s="181"/>
      <c r="I36" s="38"/>
      <c r="J36" s="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thickBot="1" x14ac:dyDescent="0.2">
      <c r="C37" s="43"/>
      <c r="D37" s="492" t="str">
        <f>一括契約【税込用】必要積算経費一覧表_当該年度!$D$48</f>
        <v>２　消耗品費</v>
      </c>
      <c r="E37" s="493"/>
      <c r="F37" s="493"/>
      <c r="G37" s="494"/>
      <c r="H37" s="98">
        <f>SUM(H38:H57)</f>
        <v>0</v>
      </c>
      <c r="I37" s="88">
        <f>IFERROR(ROUNDDOWN(H37*(1+一括契約【税込用】必要積算経費一覧表_当該年度!$G$70),0),0)</f>
        <v>0</v>
      </c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49" t="s">
        <v>3</v>
      </c>
      <c r="E38" s="265"/>
      <c r="F38" s="348"/>
      <c r="G38" s="272"/>
      <c r="H38" s="177"/>
      <c r="I38" s="38"/>
      <c r="J38" s="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4</v>
      </c>
      <c r="E39" s="267"/>
      <c r="F39" s="349"/>
      <c r="G39" s="269"/>
      <c r="H39" s="187"/>
      <c r="I39" s="38"/>
      <c r="J39" s="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5</v>
      </c>
      <c r="E40" s="267"/>
      <c r="F40" s="349"/>
      <c r="G40" s="269"/>
      <c r="H40" s="187"/>
      <c r="I40" s="38"/>
      <c r="J40" s="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51" t="s">
        <v>6</v>
      </c>
      <c r="E41" s="267"/>
      <c r="F41" s="349"/>
      <c r="G41" s="269"/>
      <c r="H41" s="187"/>
      <c r="I41" s="38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51" t="s">
        <v>7</v>
      </c>
      <c r="E42" s="267"/>
      <c r="F42" s="349"/>
      <c r="G42" s="269"/>
      <c r="H42" s="187"/>
      <c r="I42" s="38"/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51" t="s">
        <v>8</v>
      </c>
      <c r="E43" s="267"/>
      <c r="F43" s="349"/>
      <c r="G43" s="269"/>
      <c r="H43" s="187"/>
      <c r="I43" s="38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9</v>
      </c>
      <c r="E44" s="267"/>
      <c r="F44" s="349"/>
      <c r="G44" s="269"/>
      <c r="H44" s="187"/>
      <c r="I44" s="38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10</v>
      </c>
      <c r="E45" s="267"/>
      <c r="F45" s="349"/>
      <c r="G45" s="269"/>
      <c r="H45" s="187"/>
      <c r="I45" s="38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11</v>
      </c>
      <c r="E46" s="267"/>
      <c r="F46" s="349"/>
      <c r="G46" s="269"/>
      <c r="H46" s="187"/>
      <c r="I46" s="38"/>
      <c r="J46" s="3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12</v>
      </c>
      <c r="E47" s="267"/>
      <c r="F47" s="349"/>
      <c r="G47" s="269"/>
      <c r="H47" s="187"/>
      <c r="I47" s="38"/>
      <c r="J47" s="3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23</v>
      </c>
      <c r="E48" s="267"/>
      <c r="F48" s="349"/>
      <c r="G48" s="269"/>
      <c r="H48" s="187"/>
      <c r="I48" s="38"/>
      <c r="J48" s="3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24</v>
      </c>
      <c r="E49" s="267"/>
      <c r="F49" s="349"/>
      <c r="G49" s="269"/>
      <c r="H49" s="187"/>
      <c r="I49" s="38"/>
      <c r="J49" s="3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25</v>
      </c>
      <c r="E50" s="267"/>
      <c r="F50" s="349"/>
      <c r="G50" s="269"/>
      <c r="H50" s="187"/>
      <c r="I50" s="38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26</v>
      </c>
      <c r="E51" s="267"/>
      <c r="F51" s="349"/>
      <c r="G51" s="269"/>
      <c r="H51" s="187"/>
      <c r="I51" s="38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27</v>
      </c>
      <c r="E52" s="267"/>
      <c r="F52" s="349"/>
      <c r="G52" s="269"/>
      <c r="H52" s="187"/>
      <c r="I52" s="38"/>
      <c r="J52" s="38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34</v>
      </c>
      <c r="E53" s="267"/>
      <c r="F53" s="349"/>
      <c r="G53" s="269"/>
      <c r="H53" s="187"/>
      <c r="I53" s="38"/>
      <c r="J53" s="38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35</v>
      </c>
      <c r="E54" s="267"/>
      <c r="F54" s="349"/>
      <c r="G54" s="269"/>
      <c r="H54" s="187"/>
      <c r="I54" s="38"/>
      <c r="J54" s="38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36</v>
      </c>
      <c r="E55" s="267"/>
      <c r="F55" s="349"/>
      <c r="G55" s="269"/>
      <c r="H55" s="187"/>
      <c r="I55" s="38"/>
      <c r="J55" s="38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37</v>
      </c>
      <c r="E56" s="267"/>
      <c r="F56" s="349"/>
      <c r="G56" s="269"/>
      <c r="H56" s="187"/>
      <c r="I56" s="38"/>
      <c r="J56" s="38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thickBot="1" x14ac:dyDescent="0.2">
      <c r="C57" s="45"/>
      <c r="D57" s="162" t="s">
        <v>38</v>
      </c>
      <c r="E57" s="273"/>
      <c r="F57" s="351"/>
      <c r="G57" s="274"/>
      <c r="H57" s="184"/>
      <c r="I57" s="38"/>
      <c r="J57" s="38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</sheetData>
  <sheetProtection algorithmName="SHA-512" hashValue="sYWIv7w8xqqQW88x9yNrBp9SE11K0mcuvwO4xqLCW2sPtPkfPeTCqHasDcWQJTcdULMsPDFVyWJjEIZ+EmqCAQ==" saltValue="G/tEa3TIuQy1sERDbS8rHA==" spinCount="100000" sheet="1" formatCells="0" formatRows="0" insertRows="0"/>
  <protectedRanges>
    <protectedRange sqref="D22:H36 D38:H57" name="範囲1_1"/>
    <protectedRange sqref="K19:V57" name="範囲2"/>
  </protectedRanges>
  <mergeCells count="15">
    <mergeCell ref="C15:D15"/>
    <mergeCell ref="E15:I15"/>
    <mergeCell ref="C12:H12"/>
    <mergeCell ref="C13:D13"/>
    <mergeCell ref="E13:I13"/>
    <mergeCell ref="C14:D14"/>
    <mergeCell ref="E14:I14"/>
    <mergeCell ref="D21:G21"/>
    <mergeCell ref="D37:G37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36 H38:H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1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372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C2" s="260" t="str">
        <f>'代表者_明細(Ⅰ物品費）'!C2</f>
        <v>［記入要領］</v>
      </c>
    </row>
    <row r="3" spans="1:9" ht="13.5" x14ac:dyDescent="0.15">
      <c r="C3" s="264" t="str">
        <f>'代表者_明細(Ⅰ物品費）'!C3</f>
        <v>１．水色地/黄色地のセル</v>
      </c>
    </row>
    <row r="4" spans="1:9" ht="13.5" x14ac:dyDescent="0.15">
      <c r="C4" s="260" t="str">
        <f>'代表者_明細(Ⅰ物品費）'!C4</f>
        <v>　　・水色地のセルのみ必要事項を記入してください。</v>
      </c>
    </row>
    <row r="5" spans="1:9" ht="13.5" x14ac:dyDescent="0.15">
      <c r="C5" s="261" t="str">
        <f>'代表者_明細(Ⅰ物品費）'!C5</f>
        <v>　　・文字入力が不要なセルは空欄にしておいてください。</v>
      </c>
    </row>
    <row r="6" spans="1:9" ht="13.5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3.5" x14ac:dyDescent="0.15">
      <c r="C7" s="381" t="str">
        <f>'代表者_明細(Ⅰ物品費）'!C7</f>
        <v>２．行の追加・削除と行の高さ調整</v>
      </c>
    </row>
    <row r="8" spans="1:9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3.5" x14ac:dyDescent="0.15">
      <c r="C9" s="260"/>
    </row>
    <row r="12" spans="1:9" ht="20.100000000000001" customHeight="1" x14ac:dyDescent="0.15">
      <c r="C12" s="519" t="s">
        <v>57</v>
      </c>
      <c r="D12" s="520"/>
      <c r="E12" s="520"/>
      <c r="F12" s="520"/>
      <c r="G12" s="520"/>
      <c r="H12" s="520"/>
    </row>
    <row r="13" spans="1:9" ht="20.100000000000001" customHeight="1" x14ac:dyDescent="0.15">
      <c r="C13" s="526" t="str">
        <f>一括契約【税込用】必要積算経費一覧表_当該年度!$C$14</f>
        <v>課題名：</v>
      </c>
      <c r="D13" s="526"/>
      <c r="E13" s="523" t="str">
        <f>IF(一括契約【税込用】必要積算経費一覧表_当該年度!$D$14&lt;&gt;0, 一括契約【税込用】必要積算経費一覧表_当該年度!$D$14," ")</f>
        <v>○○○○の研究開発</v>
      </c>
      <c r="F13" s="523"/>
      <c r="G13" s="523"/>
      <c r="H13" s="523"/>
      <c r="I13" s="523"/>
    </row>
    <row r="14" spans="1:9" ht="39" customHeight="1" x14ac:dyDescent="0.15">
      <c r="C14" s="526" t="str">
        <f>一括契約【税込用】必要積算経費一覧表_当該年度!$C$15</f>
        <v>個別課題名：</v>
      </c>
      <c r="D14" s="526"/>
      <c r="E14" s="523" t="str">
        <f>IF(一括契約【税込用】必要積算経費一覧表_当該年度!$D$15&lt;&gt;0, 一括契約【税込用】必要積算経費一覧表_当該年度!$D$15," ")</f>
        <v>課題Ｘ　□□□□の研究開発</v>
      </c>
      <c r="F14" s="523"/>
      <c r="G14" s="523"/>
      <c r="H14" s="523"/>
      <c r="I14" s="523"/>
    </row>
    <row r="15" spans="1:9" ht="27" customHeight="1" x14ac:dyDescent="0.15">
      <c r="C15" s="526" t="str">
        <f>一括契約【税込用】必要積算経費一覧表_当該年度!$C$16</f>
        <v>副題：</v>
      </c>
      <c r="D15" s="526"/>
      <c r="E15" s="523" t="str">
        <f>IF(一括契約【税込用】必要積算経費一覧表_当該年度!$D$16&lt;&gt;0, 一括契約【税込用】必要積算経費一覧表_当該年度!$D$16," ")</f>
        <v>△△△△の研究</v>
      </c>
      <c r="F15" s="523"/>
      <c r="G15" s="523"/>
      <c r="H15" s="523"/>
      <c r="I15" s="523"/>
    </row>
    <row r="16" spans="1:9" ht="27" customHeight="1" x14ac:dyDescent="0.15">
      <c r="C16" s="231"/>
      <c r="D16" s="231" t="str">
        <f>一括契約【税込用】必要積算経費一覧表_当該年度!$B$18</f>
        <v>管理番号：</v>
      </c>
      <c r="E16" s="525" t="str">
        <f>IF(一括契約【税込用】必要積算経費一覧表_当該年度!$H$34&lt;&gt;0, 一括契約【税込用】必要積算経費一覧表_当該年度!$H$34," ")</f>
        <v xml:space="preserve"> </v>
      </c>
      <c r="F16" s="525"/>
      <c r="G16" s="227"/>
      <c r="H16" s="227"/>
      <c r="I16" s="227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524" t="str">
        <f>IF(一括契約【税込用】必要積算経費一覧表_当該年度!$F$34&lt;&gt;0, 一括契約【税込用】必要積算経費一覧表_当該年度!$F$34," ")</f>
        <v xml:space="preserve"> </v>
      </c>
      <c r="F17" s="524"/>
      <c r="G17" s="524"/>
      <c r="H17" s="524"/>
      <c r="I17" s="524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47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一括契約【税込用】必要積算経費一覧表_当該年度!$C$49</f>
        <v>Ⅱ　人件費・謝金</v>
      </c>
      <c r="D20" s="502"/>
      <c r="E20" s="502"/>
      <c r="F20" s="502"/>
      <c r="G20" s="515"/>
      <c r="H20" s="54">
        <f>H21+H42</f>
        <v>0</v>
      </c>
      <c r="I20" s="65">
        <f>I21+I42</f>
        <v>0</v>
      </c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一括契約【税込用】必要積算経費一覧表_当該年度!$D$50</f>
        <v>１　人件費</v>
      </c>
      <c r="E21" s="493"/>
      <c r="F21" s="493"/>
      <c r="G21" s="494"/>
      <c r="H21" s="55">
        <f>SUM(H22:H41)</f>
        <v>0</v>
      </c>
      <c r="I21" s="89">
        <f>IFERROR(ROUNDDOWN(H21*(1+一括契約【税込用】必要積算経費一覧表_当該年度!$G$70),0),0)</f>
        <v>0</v>
      </c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77"/>
      <c r="I22" s="38"/>
      <c r="J22" s="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77"/>
      <c r="F23" s="349"/>
      <c r="G23" s="268"/>
      <c r="H23" s="187"/>
      <c r="I23" s="38"/>
      <c r="J23" s="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77"/>
      <c r="F24" s="349"/>
      <c r="G24" s="268"/>
      <c r="H24" s="187"/>
      <c r="I24" s="38"/>
      <c r="J24" s="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77"/>
      <c r="F25" s="349"/>
      <c r="G25" s="268"/>
      <c r="H25" s="187"/>
      <c r="I25" s="38"/>
      <c r="J25" s="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77"/>
      <c r="F26" s="349"/>
      <c r="G26" s="268"/>
      <c r="H26" s="187"/>
      <c r="I26" s="38"/>
      <c r="J26" s="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77"/>
      <c r="F27" s="349"/>
      <c r="G27" s="268"/>
      <c r="H27" s="187"/>
      <c r="I27" s="38"/>
      <c r="J27" s="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77"/>
      <c r="F28" s="349"/>
      <c r="G28" s="268"/>
      <c r="H28" s="187"/>
      <c r="I28" s="38"/>
      <c r="J28" s="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77"/>
      <c r="F29" s="349"/>
      <c r="G29" s="268"/>
      <c r="H29" s="187"/>
      <c r="I29" s="38"/>
      <c r="J29" s="38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77"/>
      <c r="F30" s="349"/>
      <c r="G30" s="268"/>
      <c r="H30" s="187"/>
      <c r="I30" s="38"/>
      <c r="J30" s="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77"/>
      <c r="F31" s="349"/>
      <c r="G31" s="268"/>
      <c r="H31" s="187"/>
      <c r="I31" s="38"/>
      <c r="J31" s="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77"/>
      <c r="F32" s="349"/>
      <c r="G32" s="268"/>
      <c r="H32" s="187"/>
      <c r="I32" s="38"/>
      <c r="J32" s="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77"/>
      <c r="F33" s="349"/>
      <c r="G33" s="268"/>
      <c r="H33" s="187"/>
      <c r="I33" s="38"/>
      <c r="J33" s="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77"/>
      <c r="F34" s="349"/>
      <c r="G34" s="268"/>
      <c r="H34" s="187"/>
      <c r="I34" s="38"/>
      <c r="J34" s="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77"/>
      <c r="F35" s="349"/>
      <c r="G35" s="268"/>
      <c r="H35" s="187"/>
      <c r="I35" s="38"/>
      <c r="J35" s="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77"/>
      <c r="F36" s="349"/>
      <c r="G36" s="268"/>
      <c r="H36" s="187"/>
      <c r="I36" s="38"/>
      <c r="J36" s="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66"/>
      <c r="F37" s="352"/>
      <c r="G37" s="153"/>
      <c r="H37" s="187"/>
      <c r="I37" s="38"/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77"/>
      <c r="F38" s="349"/>
      <c r="G38" s="268"/>
      <c r="H38" s="187"/>
      <c r="I38" s="38"/>
      <c r="J38" s="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77"/>
      <c r="F39" s="349"/>
      <c r="G39" s="268"/>
      <c r="H39" s="187"/>
      <c r="I39" s="38"/>
      <c r="J39" s="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77"/>
      <c r="F40" s="353"/>
      <c r="G40" s="289"/>
      <c r="H40" s="187"/>
      <c r="I40" s="38"/>
      <c r="J40" s="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4"/>
      <c r="D41" s="157" t="s">
        <v>38</v>
      </c>
      <c r="E41" s="282"/>
      <c r="F41" s="354"/>
      <c r="G41" s="283"/>
      <c r="H41" s="181"/>
      <c r="I41" s="38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一括契約【税込用】必要積算経費一覧表_当該年度!$D$51</f>
        <v>２　謝金</v>
      </c>
      <c r="E42" s="499"/>
      <c r="F42" s="499"/>
      <c r="G42" s="500"/>
      <c r="H42" s="98">
        <f>SUM(H43:H52)</f>
        <v>0</v>
      </c>
      <c r="I42" s="88">
        <f>IFERROR(ROUNDDOWN(H42*(1+一括契約【税込用】必要積算経費一覧表_当該年度!$G$70),0),0)</f>
        <v>0</v>
      </c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69" t="s">
        <v>3</v>
      </c>
      <c r="E43" s="276"/>
      <c r="F43" s="355"/>
      <c r="G43" s="284"/>
      <c r="H43" s="188"/>
      <c r="I43" s="38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9"/>
      <c r="H44" s="187"/>
      <c r="I44" s="38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77"/>
      <c r="F45" s="353"/>
      <c r="G45" s="269"/>
      <c r="H45" s="187"/>
      <c r="I45" s="38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77"/>
      <c r="F46" s="353"/>
      <c r="G46" s="285"/>
      <c r="H46" s="187"/>
      <c r="I46" s="38"/>
      <c r="J46" s="3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7</v>
      </c>
      <c r="E47" s="277"/>
      <c r="F47" s="353"/>
      <c r="G47" s="285"/>
      <c r="H47" s="187"/>
      <c r="I47" s="38"/>
      <c r="J47" s="3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8</v>
      </c>
      <c r="E48" s="277"/>
      <c r="F48" s="353"/>
      <c r="G48" s="285"/>
      <c r="H48" s="187"/>
      <c r="I48" s="38"/>
      <c r="J48" s="3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9</v>
      </c>
      <c r="E49" s="277"/>
      <c r="F49" s="353"/>
      <c r="G49" s="285"/>
      <c r="H49" s="187"/>
      <c r="I49" s="38"/>
      <c r="J49" s="3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10</v>
      </c>
      <c r="E50" s="277"/>
      <c r="F50" s="353"/>
      <c r="G50" s="285"/>
      <c r="H50" s="187"/>
      <c r="I50" s="38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11</v>
      </c>
      <c r="E51" s="277"/>
      <c r="F51" s="353"/>
      <c r="G51" s="285"/>
      <c r="H51" s="187"/>
      <c r="I51" s="38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thickBot="1" x14ac:dyDescent="0.2">
      <c r="C52" s="47"/>
      <c r="D52" s="162" t="s">
        <v>12</v>
      </c>
      <c r="E52" s="286"/>
      <c r="F52" s="356"/>
      <c r="G52" s="287"/>
      <c r="H52" s="184"/>
      <c r="I52" s="38"/>
      <c r="J52" s="38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</sheetData>
  <sheetProtection algorithmName="SHA-512" hashValue="5WPTSJcnJVlD5xOpbniRo85mJr6Q5zmnjvFblpudFCFcjbv/Jf+Lx96xLA7DIEohEG4qUpBXPP8gOP9TyKAisA==" saltValue="DC2g262cho0GIMnwoBNe4A==" spinCount="100000" sheet="1" formatCells="0" formatRows="0" insertRows="0"/>
  <protectedRanges>
    <protectedRange sqref="D22:H41 D43:H52" name="範囲1"/>
    <protectedRange sqref="K19:V52" name="範囲2"/>
  </protectedRanges>
  <mergeCells count="15">
    <mergeCell ref="C15:D15"/>
    <mergeCell ref="E15:I15"/>
    <mergeCell ref="C12:H12"/>
    <mergeCell ref="C13:D13"/>
    <mergeCell ref="E13:I13"/>
    <mergeCell ref="C14:D14"/>
    <mergeCell ref="E14:I14"/>
    <mergeCell ref="D21:G21"/>
    <mergeCell ref="D42:G42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41 H43:H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1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zoomScaleNormal="100" workbookViewId="0">
      <pane xSplit="2" ySplit="9" topLeftCell="C10" activePane="bottomRight" state="frozen"/>
      <selection activeCell="C21" sqref="C21"/>
      <selection pane="topRight" activeCell="C21" sqref="C21"/>
      <selection pane="bottomLeft" activeCell="C21" sqref="C21"/>
      <selection pane="bottomRight" activeCell="K28" sqref="K28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372" customWidth="1"/>
    <col min="7" max="7" width="28" style="9" customWidth="1"/>
    <col min="8" max="8" width="10.625" style="9" customWidth="1"/>
    <col min="9" max="9" width="10.5" style="9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C2" s="260" t="str">
        <f>'代表者_明細(Ⅰ物品費）'!C2</f>
        <v>［記入要領］</v>
      </c>
    </row>
    <row r="3" spans="1:9" ht="13.5" x14ac:dyDescent="0.15">
      <c r="C3" s="264" t="str">
        <f>'代表者_明細(Ⅰ物品費）'!C3</f>
        <v>１．水色地/黄色地のセル</v>
      </c>
    </row>
    <row r="4" spans="1:9" ht="13.5" x14ac:dyDescent="0.15">
      <c r="C4" s="260" t="str">
        <f>'代表者_明細(Ⅰ物品費）'!C4</f>
        <v>　　・水色地のセルのみ必要事項を記入してください。</v>
      </c>
    </row>
    <row r="5" spans="1:9" ht="13.5" x14ac:dyDescent="0.15">
      <c r="C5" s="261" t="str">
        <f>'代表者_明細(Ⅰ物品費）'!C5</f>
        <v>　　・文字入力が不要なセルは空欄にしておいてください。</v>
      </c>
    </row>
    <row r="6" spans="1:9" ht="13.5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3.5" x14ac:dyDescent="0.15">
      <c r="C7" s="381" t="str">
        <f>'代表者_明細(Ⅰ物品費）'!C7</f>
        <v>２．行の追加・削除と行の高さ調整</v>
      </c>
    </row>
    <row r="8" spans="1:9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3.5" x14ac:dyDescent="0.15">
      <c r="C9" s="260"/>
    </row>
    <row r="12" spans="1:9" ht="20.100000000000001" customHeight="1" x14ac:dyDescent="0.15">
      <c r="C12" s="519" t="s">
        <v>76</v>
      </c>
      <c r="D12" s="520"/>
      <c r="E12" s="520"/>
      <c r="F12" s="520"/>
      <c r="G12" s="520"/>
      <c r="H12" s="520"/>
      <c r="I12" s="193"/>
    </row>
    <row r="13" spans="1:9" ht="20.100000000000001" customHeight="1" x14ac:dyDescent="0.15">
      <c r="C13" s="526" t="str">
        <f>一括契約【税込用】必要積算経費一覧表_当該年度!$C$14</f>
        <v>課題名：</v>
      </c>
      <c r="D13" s="526"/>
      <c r="E13" s="523" t="str">
        <f>IF(一括契約【税込用】必要積算経費一覧表_当該年度!$D$14&lt;&gt;0, 一括契約【税込用】必要積算経費一覧表_当該年度!$D$14," ")</f>
        <v>○○○○の研究開発</v>
      </c>
      <c r="F13" s="523"/>
      <c r="G13" s="523"/>
      <c r="H13" s="523"/>
      <c r="I13" s="523"/>
    </row>
    <row r="14" spans="1:9" ht="39" customHeight="1" x14ac:dyDescent="0.15">
      <c r="C14" s="526" t="str">
        <f>一括契約【税込用】必要積算経費一覧表_当該年度!$C$15</f>
        <v>個別課題名：</v>
      </c>
      <c r="D14" s="526"/>
      <c r="E14" s="523" t="str">
        <f>IF(一括契約【税込用】必要積算経費一覧表_当該年度!$D$15&lt;&gt;0, 一括契約【税込用】必要積算経費一覧表_当該年度!$D$15," ")</f>
        <v>課題Ｘ　□□□□の研究開発</v>
      </c>
      <c r="F14" s="523"/>
      <c r="G14" s="523"/>
      <c r="H14" s="523"/>
      <c r="I14" s="523"/>
    </row>
    <row r="15" spans="1:9" ht="27" customHeight="1" x14ac:dyDescent="0.15">
      <c r="C15" s="526" t="str">
        <f>一括契約【税込用】必要積算経費一覧表_当該年度!$C$16</f>
        <v>副題：</v>
      </c>
      <c r="D15" s="526"/>
      <c r="E15" s="523" t="str">
        <f>IF(一括契約【税込用】必要積算経費一覧表_当該年度!$D$16&lt;&gt;0, 一括契約【税込用】必要積算経費一覧表_当該年度!$D$16," ")</f>
        <v>△△△△の研究</v>
      </c>
      <c r="F15" s="523"/>
      <c r="G15" s="523"/>
      <c r="H15" s="523"/>
      <c r="I15" s="523"/>
    </row>
    <row r="16" spans="1:9" ht="27" customHeight="1" x14ac:dyDescent="0.15">
      <c r="C16" s="231"/>
      <c r="D16" s="231" t="str">
        <f>一括契約【税込用】必要積算経費一覧表_当該年度!$B$18</f>
        <v>管理番号：</v>
      </c>
      <c r="E16" s="525" t="str">
        <f>IF(一括契約【税込用】必要積算経費一覧表_当該年度!$H$34&lt;&gt;0, 一括契約【税込用】必要積算経費一覧表_当該年度!$H$34," ")</f>
        <v xml:space="preserve"> </v>
      </c>
      <c r="F16" s="525"/>
      <c r="G16" s="227"/>
      <c r="H16" s="227"/>
      <c r="I16" s="227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524" t="str">
        <f>IF(一括契約【税込用】必要積算経費一覧表_当該年度!$F$34&lt;&gt;0, 一括契約【税込用】必要積算経費一覧表_当該年度!$F$34," ")</f>
        <v xml:space="preserve"> </v>
      </c>
      <c r="F17" s="524"/>
      <c r="G17" s="524"/>
      <c r="H17" s="524"/>
      <c r="I17" s="524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70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一括契約【税込用】必要積算経費一覧表_当該年度!$C$52</f>
        <v>Ⅲ　旅費</v>
      </c>
      <c r="D20" s="502"/>
      <c r="E20" s="502"/>
      <c r="F20" s="502"/>
      <c r="G20" s="515"/>
      <c r="H20" s="54">
        <f>H21</f>
        <v>0</v>
      </c>
      <c r="I20" s="64">
        <f>I21</f>
        <v>0</v>
      </c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一括契約【税込用】必要積算経費一覧表_当該年度!$D$53</f>
        <v>１　旅費</v>
      </c>
      <c r="E21" s="493"/>
      <c r="F21" s="493"/>
      <c r="G21" s="494"/>
      <c r="H21" s="55">
        <f>SUM(H22:H51)</f>
        <v>0</v>
      </c>
      <c r="I21" s="89">
        <f>IFERROR(ROUNDDOWN(H21*(1+一括契約【税込用】必要積算経費一覧表_当該年度!$G$70),0),0)</f>
        <v>0</v>
      </c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77"/>
      <c r="I22"/>
      <c r="J22" s="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87"/>
      <c r="I23"/>
      <c r="J23" s="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87"/>
      <c r="I24"/>
      <c r="J24" s="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87"/>
      <c r="I25"/>
      <c r="J25" s="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87"/>
      <c r="I26"/>
      <c r="J26" s="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87"/>
      <c r="I27"/>
      <c r="J27" s="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87"/>
      <c r="I28"/>
      <c r="J28" s="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87"/>
      <c r="I29"/>
      <c r="J29" s="38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87"/>
      <c r="I30"/>
      <c r="J30" s="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87"/>
      <c r="I31"/>
      <c r="J31" s="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87"/>
      <c r="I32"/>
      <c r="J32" s="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87"/>
      <c r="I33"/>
      <c r="J33" s="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87"/>
      <c r="I34"/>
      <c r="J34" s="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87"/>
      <c r="I35"/>
      <c r="J35" s="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87"/>
      <c r="I36"/>
      <c r="J36" s="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87"/>
      <c r="I37"/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87"/>
      <c r="I38"/>
      <c r="J38" s="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87"/>
      <c r="I39"/>
      <c r="J39" s="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87"/>
      <c r="I40"/>
      <c r="J40" s="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75" t="s">
        <v>38</v>
      </c>
      <c r="E41" s="278"/>
      <c r="F41" s="357"/>
      <c r="G41" s="279"/>
      <c r="H41" s="183"/>
      <c r="I41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75" t="s">
        <v>78</v>
      </c>
      <c r="E42" s="278"/>
      <c r="F42" s="357"/>
      <c r="G42" s="288"/>
      <c r="H42" s="183"/>
      <c r="I42"/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75" t="s">
        <v>79</v>
      </c>
      <c r="E43" s="278"/>
      <c r="F43" s="357"/>
      <c r="G43" s="288"/>
      <c r="H43" s="183"/>
      <c r="I43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75" t="s">
        <v>80</v>
      </c>
      <c r="E44" s="278"/>
      <c r="F44" s="357"/>
      <c r="G44" s="288"/>
      <c r="H44" s="183"/>
      <c r="I44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75" t="s">
        <v>81</v>
      </c>
      <c r="E45" s="278"/>
      <c r="F45" s="357"/>
      <c r="G45" s="288"/>
      <c r="H45" s="183"/>
      <c r="I45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75" t="s">
        <v>82</v>
      </c>
      <c r="E46" s="278"/>
      <c r="F46" s="357"/>
      <c r="G46" s="288"/>
      <c r="H46" s="183"/>
      <c r="I46"/>
      <c r="J46" s="3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75" t="s">
        <v>83</v>
      </c>
      <c r="E47" s="278"/>
      <c r="F47" s="357"/>
      <c r="G47" s="288"/>
      <c r="H47" s="183"/>
      <c r="I47"/>
      <c r="J47" s="3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75" t="s">
        <v>84</v>
      </c>
      <c r="E48" s="278"/>
      <c r="F48" s="357"/>
      <c r="G48" s="288"/>
      <c r="H48" s="183"/>
      <c r="I48"/>
      <c r="J48" s="3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75" t="s">
        <v>85</v>
      </c>
      <c r="E49" s="278"/>
      <c r="F49" s="357"/>
      <c r="G49" s="288"/>
      <c r="H49" s="183"/>
      <c r="I49"/>
      <c r="J49" s="3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75" t="s">
        <v>86</v>
      </c>
      <c r="E50" s="278"/>
      <c r="F50" s="357"/>
      <c r="G50" s="288"/>
      <c r="H50" s="183"/>
      <c r="I50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thickBot="1" x14ac:dyDescent="0.2">
      <c r="C51" s="45"/>
      <c r="D51" s="162" t="s">
        <v>87</v>
      </c>
      <c r="E51" s="286"/>
      <c r="F51" s="356"/>
      <c r="G51" s="287"/>
      <c r="H51" s="184"/>
      <c r="I51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</sheetData>
  <sheetProtection algorithmName="SHA-512" hashValue="t3Vzzd4Z6w+zZTvsNJajrHyoMhUOMP75thMf5Jg+huJkjeQ0S90SaVqgwsvaOdRJTw5PZdvf0odbeZKS1Unmtg==" saltValue="r2gHbmJSkhhmcoqIHGU5tw==" spinCount="100000" sheet="1" formatCells="0" formatRows="0" insertRows="0"/>
  <protectedRanges>
    <protectedRange sqref="D22:H51" name="範囲1_1"/>
    <protectedRange sqref="K19:V51" name="範囲2_1"/>
  </protectedRanges>
  <mergeCells count="14">
    <mergeCell ref="C15:D15"/>
    <mergeCell ref="E15:I15"/>
    <mergeCell ref="C12:H12"/>
    <mergeCell ref="C13:D13"/>
    <mergeCell ref="E13:I13"/>
    <mergeCell ref="C14:D14"/>
    <mergeCell ref="E14:I14"/>
    <mergeCell ref="D21:G21"/>
    <mergeCell ref="E16:F16"/>
    <mergeCell ref="C17:D17"/>
    <mergeCell ref="E17:I17"/>
    <mergeCell ref="C18:G18"/>
    <mergeCell ref="H18:I18"/>
    <mergeCell ref="C20:G20"/>
  </mergeCells>
  <phoneticPr fontId="2"/>
  <dataValidations count="1">
    <dataValidation type="whole" operator="greaterThanOrEqual" allowBlank="1" showInputMessage="1" showErrorMessage="1" error="整数を入力してください。" sqref="H22:H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1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6"/>
  <sheetViews>
    <sheetView tabSelected="1"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K27" sqref="K26:K27"/>
    </sheetView>
  </sheetViews>
  <sheetFormatPr defaultRowHeight="20.100000000000001" customHeight="1" x14ac:dyDescent="0.15"/>
  <cols>
    <col min="1" max="1" width="10.625" customWidth="1"/>
    <col min="2" max="2" width="4.5" customWidth="1"/>
    <col min="3" max="3" width="10.625" style="9" customWidth="1"/>
    <col min="4" max="4" width="7" style="9" customWidth="1"/>
    <col min="5" max="5" width="50.625" style="9" customWidth="1"/>
    <col min="6" max="6" width="8.625" style="372" customWidth="1"/>
    <col min="7" max="7" width="28" style="9" customWidth="1"/>
    <col min="8" max="8" width="10.625" style="9" customWidth="1"/>
    <col min="9" max="9" width="10.5" customWidth="1"/>
    <col min="11" max="11" width="15.5" customWidth="1"/>
  </cols>
  <sheetData>
    <row r="1" spans="1:9" ht="20.100000000000001" customHeight="1" x14ac:dyDescent="0.15">
      <c r="A1" t="str">
        <f>一括契約【税込用】必要積算経費一覧表_当該年度!A1</f>
        <v>様式1-1-2（税込）（30-2)</v>
      </c>
    </row>
    <row r="2" spans="1:9" ht="13.5" x14ac:dyDescent="0.15">
      <c r="C2" s="260" t="str">
        <f>'代表者_明細(Ⅰ物品費）'!C2</f>
        <v>［記入要領］</v>
      </c>
    </row>
    <row r="3" spans="1:9" ht="13.5" x14ac:dyDescent="0.15">
      <c r="C3" s="264" t="str">
        <f>'代表者_明細(Ⅰ物品費）'!C3</f>
        <v>１．水色地/黄色地のセル</v>
      </c>
    </row>
    <row r="4" spans="1:9" ht="13.5" x14ac:dyDescent="0.15">
      <c r="C4" s="260" t="str">
        <f>'代表者_明細(Ⅰ物品費）'!C4</f>
        <v>　　・水色地のセルのみ必要事項を記入してください。</v>
      </c>
    </row>
    <row r="5" spans="1:9" ht="13.5" x14ac:dyDescent="0.15">
      <c r="C5" s="261" t="str">
        <f>'代表者_明細(Ⅰ物品費）'!C5</f>
        <v>　　・文字入力が不要なセルは空欄にしておいてください。</v>
      </c>
    </row>
    <row r="6" spans="1:9" ht="13.5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9" ht="13.5" x14ac:dyDescent="0.15">
      <c r="C7" s="381" t="str">
        <f>'代表者_明細(Ⅰ物品費）'!C7</f>
        <v>２．行の追加・削除と行の高さ調整</v>
      </c>
    </row>
    <row r="8" spans="1:9" ht="13.5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9" ht="13.5" x14ac:dyDescent="0.15">
      <c r="C9" s="260"/>
    </row>
    <row r="12" spans="1:9" ht="20.100000000000001" customHeight="1" x14ac:dyDescent="0.15">
      <c r="C12" s="519" t="s">
        <v>77</v>
      </c>
      <c r="D12" s="520"/>
      <c r="E12" s="520"/>
      <c r="F12" s="520"/>
      <c r="G12" s="520"/>
      <c r="H12" s="520"/>
    </row>
    <row r="13" spans="1:9" ht="20.100000000000001" customHeight="1" x14ac:dyDescent="0.15">
      <c r="C13" s="526" t="str">
        <f>一括契約【税込用】必要積算経費一覧表_当該年度!$C$14</f>
        <v>課題名：</v>
      </c>
      <c r="D13" s="526"/>
      <c r="E13" s="523" t="str">
        <f>IF(一括契約【税込用】必要積算経費一覧表_当該年度!$D$14&lt;&gt;0, 一括契約【税込用】必要積算経費一覧表_当該年度!$D$14," ")</f>
        <v>○○○○の研究開発</v>
      </c>
      <c r="F13" s="523"/>
      <c r="G13" s="523"/>
      <c r="H13" s="523"/>
      <c r="I13" s="523"/>
    </row>
    <row r="14" spans="1:9" ht="39" customHeight="1" x14ac:dyDescent="0.15">
      <c r="C14" s="526" t="str">
        <f>一括契約【税込用】必要積算経費一覧表_当該年度!$C$15</f>
        <v>個別課題名：</v>
      </c>
      <c r="D14" s="526"/>
      <c r="E14" s="523" t="str">
        <f>IF(一括契約【税込用】必要積算経費一覧表_当該年度!$D$15&lt;&gt;0, 一括契約【税込用】必要積算経費一覧表_当該年度!$D$15," ")</f>
        <v>課題Ｘ　□□□□の研究開発</v>
      </c>
      <c r="F14" s="523"/>
      <c r="G14" s="523"/>
      <c r="H14" s="523"/>
      <c r="I14" s="523"/>
    </row>
    <row r="15" spans="1:9" ht="27" customHeight="1" x14ac:dyDescent="0.15">
      <c r="C15" s="526" t="str">
        <f>一括契約【税込用】必要積算経費一覧表_当該年度!$C$16</f>
        <v>副題：</v>
      </c>
      <c r="D15" s="526"/>
      <c r="E15" s="523" t="str">
        <f>IF(一括契約【税込用】必要積算経費一覧表_当該年度!$D$16&lt;&gt;0, 一括契約【税込用】必要積算経費一覧表_当該年度!$D$16," ")</f>
        <v>△△△△の研究</v>
      </c>
      <c r="F15" s="523"/>
      <c r="G15" s="523"/>
      <c r="H15" s="523"/>
      <c r="I15" s="523"/>
    </row>
    <row r="16" spans="1:9" ht="27" customHeight="1" x14ac:dyDescent="0.15">
      <c r="C16" s="231"/>
      <c r="D16" s="231" t="str">
        <f>一括契約【税込用】必要積算経費一覧表_当該年度!$B$18</f>
        <v>管理番号：</v>
      </c>
      <c r="E16" s="525" t="str">
        <f>IF(一括契約【税込用】必要積算経費一覧表_当該年度!$H$34&lt;&gt;0, 一括契約【税込用】必要積算経費一覧表_当該年度!$H$34," ")</f>
        <v xml:space="preserve"> </v>
      </c>
      <c r="F16" s="525"/>
      <c r="G16" s="227"/>
      <c r="H16" s="227"/>
      <c r="I16" s="227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524" t="str">
        <f>IF(一括契約【税込用】必要積算経費一覧表_当該年度!$F$34&lt;&gt;0, 一括契約【税込用】必要積算経費一覧表_当該年度!$F$34," ")</f>
        <v xml:space="preserve"> </v>
      </c>
      <c r="F17" s="524"/>
      <c r="G17" s="524"/>
      <c r="H17" s="524"/>
      <c r="I17" s="524"/>
    </row>
    <row r="18" spans="3:22" ht="20.100000000000001" customHeight="1" thickBot="1" x14ac:dyDescent="0.2">
      <c r="C18" s="489" t="s">
        <v>139</v>
      </c>
      <c r="D18" s="490"/>
      <c r="E18" s="490"/>
      <c r="F18" s="490"/>
      <c r="G18" s="491"/>
      <c r="H18" s="513" t="s">
        <v>142</v>
      </c>
      <c r="I18" s="51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3:22" ht="20.100000000000001" customHeight="1" thickBot="1" x14ac:dyDescent="0.2">
      <c r="C19" s="48" t="str">
        <f>'代表者_明細(Ⅰ物品費）'!$C$19</f>
        <v>大項目</v>
      </c>
      <c r="D19" s="49" t="str">
        <f>'代表者_明細(Ⅰ物品費）'!$D$19</f>
        <v>中項目</v>
      </c>
      <c r="E19" s="50" t="str">
        <f>'代表者_明細(Ⅰ物品費）'!$E$19</f>
        <v>小項目（品名等）</v>
      </c>
      <c r="F19" s="347" t="str">
        <f>'代表者_明細(Ⅰ物品費）'!$F$19</f>
        <v>研究開発項目</v>
      </c>
      <c r="G19" s="51" t="str">
        <f>'代表者_明細(Ⅰ物品費）'!$G$19</f>
        <v>実施内容等</v>
      </c>
      <c r="H19" s="96" t="s">
        <v>134</v>
      </c>
      <c r="I19" s="66" t="s">
        <v>143</v>
      </c>
      <c r="J19" s="38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一括契約【税込用】必要積算経費一覧表_当該年度!$C$54</f>
        <v>Ⅳ　その他</v>
      </c>
      <c r="D20" s="502"/>
      <c r="E20" s="502"/>
      <c r="F20" s="502"/>
      <c r="G20" s="515"/>
      <c r="H20" s="54">
        <f>H21+H42+H48+H59+H70+H76</f>
        <v>0</v>
      </c>
      <c r="I20" s="65">
        <f>I21+I42+I48+I59+I70+I76</f>
        <v>0</v>
      </c>
      <c r="J20" s="38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一括契約【税込用】必要積算経費一覧表_当該年度!$D$55</f>
        <v>１　外注費</v>
      </c>
      <c r="E21" s="493"/>
      <c r="F21" s="493"/>
      <c r="G21" s="494"/>
      <c r="H21" s="55">
        <f>SUM(H22:H41)</f>
        <v>0</v>
      </c>
      <c r="I21" s="89">
        <f>IFERROR(ROUNDDOWN(H21*(1+一括契約【税込用】必要積算経費一覧表_当該年度!$G$70),0),0)</f>
        <v>0</v>
      </c>
      <c r="J21" s="38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77"/>
      <c r="J22" s="38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87"/>
      <c r="J23" s="38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87"/>
      <c r="J24" s="38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87"/>
      <c r="J25" s="38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87"/>
      <c r="J26" s="38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87"/>
      <c r="J27" s="38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87"/>
      <c r="J28" s="38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87"/>
      <c r="J29" s="38"/>
      <c r="K29" s="56"/>
      <c r="L29" s="56"/>
      <c r="M29" s="56" t="s">
        <v>129</v>
      </c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87"/>
      <c r="J30" s="38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87"/>
      <c r="J31" s="38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87"/>
      <c r="J32" s="38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87"/>
      <c r="J33" s="38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87"/>
      <c r="J34" s="38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87"/>
      <c r="J35" s="38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87"/>
      <c r="J36" s="3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87"/>
      <c r="J37" s="38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87"/>
      <c r="J38" s="38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87"/>
      <c r="J39" s="38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87"/>
      <c r="J40" s="38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3"/>
      <c r="D41" s="175" t="s">
        <v>38</v>
      </c>
      <c r="E41" s="278"/>
      <c r="F41" s="357"/>
      <c r="G41" s="279"/>
      <c r="H41" s="183"/>
      <c r="J41" s="38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一括契約【税込用】必要積算経費一覧表_当該年度!$D$56</f>
        <v>２　印刷製本費</v>
      </c>
      <c r="E42" s="499"/>
      <c r="F42" s="499"/>
      <c r="G42" s="500"/>
      <c r="H42" s="55">
        <f>SUM(H43:H47)</f>
        <v>0</v>
      </c>
      <c r="I42" s="88">
        <f>IFERROR(ROUNDDOWN(H42*(1+一括契約【税込用】必要積算経費一覧表_当該年度!$G$70),0),0)</f>
        <v>0</v>
      </c>
      <c r="J42" s="38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49" t="s">
        <v>3</v>
      </c>
      <c r="E43" s="280"/>
      <c r="F43" s="359"/>
      <c r="G43" s="266"/>
      <c r="H43" s="177"/>
      <c r="J43" s="38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8"/>
      <c r="H44" s="187"/>
      <c r="J44" s="38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67"/>
      <c r="F45" s="353"/>
      <c r="G45" s="268"/>
      <c r="H45" s="187"/>
      <c r="J45" s="38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67"/>
      <c r="F46" s="353"/>
      <c r="G46" s="268"/>
      <c r="H46" s="187"/>
      <c r="J46" s="38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thickBot="1" x14ac:dyDescent="0.2">
      <c r="C47" s="43"/>
      <c r="D47" s="175" t="s">
        <v>7</v>
      </c>
      <c r="E47" s="278"/>
      <c r="F47" s="357"/>
      <c r="G47" s="279"/>
      <c r="H47" s="183"/>
      <c r="J47" s="38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thickBot="1" x14ac:dyDescent="0.2">
      <c r="C48" s="43"/>
      <c r="D48" s="506" t="str">
        <f>一括契約【税込用】必要積算経費一覧表_当該年度!$D$57</f>
        <v>３　会議費</v>
      </c>
      <c r="E48" s="507"/>
      <c r="F48" s="507"/>
      <c r="G48" s="511"/>
      <c r="H48" s="55">
        <f>SUM(H49:H58)</f>
        <v>0</v>
      </c>
      <c r="I48" s="88">
        <f>IFERROR(ROUNDDOWN(H48*(1+一括契約【税込用】必要積算経費一覧表_当該年度!$G$70),0),0)</f>
        <v>0</v>
      </c>
      <c r="J48" s="38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49" t="s">
        <v>3</v>
      </c>
      <c r="E49" s="280"/>
      <c r="F49" s="359"/>
      <c r="G49" s="266"/>
      <c r="H49" s="177"/>
      <c r="J49" s="38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4</v>
      </c>
      <c r="E50" s="267"/>
      <c r="F50" s="353"/>
      <c r="G50" s="268"/>
      <c r="H50" s="187"/>
      <c r="J50" s="38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5</v>
      </c>
      <c r="E51" s="267"/>
      <c r="F51" s="353"/>
      <c r="G51" s="268"/>
      <c r="H51" s="187"/>
      <c r="J51" s="38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6</v>
      </c>
      <c r="E52" s="267"/>
      <c r="F52" s="353"/>
      <c r="G52" s="268"/>
      <c r="H52" s="187"/>
      <c r="J52" s="38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7</v>
      </c>
      <c r="E53" s="267"/>
      <c r="F53" s="353"/>
      <c r="G53" s="268"/>
      <c r="H53" s="187"/>
      <c r="J53" s="38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8</v>
      </c>
      <c r="E54" s="267"/>
      <c r="F54" s="353"/>
      <c r="G54" s="268"/>
      <c r="H54" s="187"/>
      <c r="J54" s="38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9</v>
      </c>
      <c r="E55" s="267"/>
      <c r="F55" s="353"/>
      <c r="G55" s="268"/>
      <c r="H55" s="187"/>
      <c r="J55" s="38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10</v>
      </c>
      <c r="E56" s="267"/>
      <c r="F56" s="353"/>
      <c r="G56" s="268"/>
      <c r="H56" s="187"/>
      <c r="J56" s="38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x14ac:dyDescent="0.15">
      <c r="C57" s="43"/>
      <c r="D57" s="151" t="s">
        <v>11</v>
      </c>
      <c r="E57" s="267"/>
      <c r="F57" s="353"/>
      <c r="G57" s="268"/>
      <c r="H57" s="187"/>
      <c r="J57" s="38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3:22" ht="20.100000000000001" customHeight="1" thickBot="1" x14ac:dyDescent="0.2">
      <c r="C58" s="223"/>
      <c r="D58" s="157" t="s">
        <v>12</v>
      </c>
      <c r="E58" s="167"/>
      <c r="F58" s="360"/>
      <c r="G58" s="168"/>
      <c r="H58" s="181"/>
      <c r="J58" s="38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3:22" ht="20.100000000000001" customHeight="1" thickBot="1" x14ac:dyDescent="0.2">
      <c r="C59" s="43"/>
      <c r="D59" s="492" t="str">
        <f>一括契約【税込用】必要積算経費一覧表_当該年度!$D$58</f>
        <v>４　通信運搬費</v>
      </c>
      <c r="E59" s="493"/>
      <c r="F59" s="493"/>
      <c r="G59" s="494"/>
      <c r="H59" s="55">
        <f>SUM(H60:H69)</f>
        <v>0</v>
      </c>
      <c r="I59" s="88">
        <f>IFERROR(ROUNDDOWN(H59*(1+一括契約【税込用】必要積算経費一覧表_当該年度!$G$70),0),0)</f>
        <v>0</v>
      </c>
      <c r="J59" s="38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3:22" ht="20.100000000000001" customHeight="1" x14ac:dyDescent="0.15">
      <c r="C60" s="43"/>
      <c r="D60" s="169" t="s">
        <v>3</v>
      </c>
      <c r="E60" s="165"/>
      <c r="F60" s="361"/>
      <c r="G60" s="170"/>
      <c r="H60" s="188"/>
      <c r="J60" s="38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3:22" ht="20.100000000000001" customHeight="1" x14ac:dyDescent="0.15">
      <c r="C61" s="43"/>
      <c r="D61" s="151" t="s">
        <v>4</v>
      </c>
      <c r="E61" s="152"/>
      <c r="F61" s="362"/>
      <c r="G61" s="155"/>
      <c r="H61" s="187"/>
      <c r="J61" s="38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3:22" ht="20.100000000000001" customHeight="1" x14ac:dyDescent="0.15">
      <c r="C62" s="43"/>
      <c r="D62" s="151" t="s">
        <v>5</v>
      </c>
      <c r="E62" s="166"/>
      <c r="F62" s="362"/>
      <c r="G62" s="155"/>
      <c r="H62" s="187"/>
      <c r="J62" s="38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3:22" ht="20.100000000000001" customHeight="1" x14ac:dyDescent="0.15">
      <c r="C63" s="43"/>
      <c r="D63" s="151" t="s">
        <v>6</v>
      </c>
      <c r="E63" s="166"/>
      <c r="F63" s="362"/>
      <c r="G63" s="155"/>
      <c r="H63" s="187"/>
      <c r="J63" s="38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3:22" ht="20.100000000000001" customHeight="1" x14ac:dyDescent="0.15">
      <c r="C64" s="43"/>
      <c r="D64" s="151" t="s">
        <v>7</v>
      </c>
      <c r="E64" s="166"/>
      <c r="F64" s="362"/>
      <c r="G64" s="155"/>
      <c r="H64" s="187"/>
      <c r="J64" s="38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3:22" ht="20.100000000000001" customHeight="1" x14ac:dyDescent="0.15">
      <c r="C65" s="43"/>
      <c r="D65" s="151" t="s">
        <v>8</v>
      </c>
      <c r="E65" s="166"/>
      <c r="F65" s="362"/>
      <c r="G65" s="155"/>
      <c r="H65" s="187"/>
      <c r="J65" s="38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3:22" ht="20.100000000000001" customHeight="1" x14ac:dyDescent="0.15">
      <c r="C66" s="43"/>
      <c r="D66" s="151" t="s">
        <v>9</v>
      </c>
      <c r="E66" s="166"/>
      <c r="F66" s="362"/>
      <c r="G66" s="155"/>
      <c r="H66" s="187"/>
      <c r="J66" s="38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3:22" ht="20.100000000000001" customHeight="1" x14ac:dyDescent="0.15">
      <c r="C67" s="43"/>
      <c r="D67" s="151" t="s">
        <v>10</v>
      </c>
      <c r="E67" s="166"/>
      <c r="F67" s="362"/>
      <c r="G67" s="155"/>
      <c r="H67" s="187"/>
      <c r="J67" s="38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3:22" ht="20.100000000000001" customHeight="1" x14ac:dyDescent="0.15">
      <c r="C68" s="43"/>
      <c r="D68" s="151" t="s">
        <v>11</v>
      </c>
      <c r="E68" s="166"/>
      <c r="F68" s="362"/>
      <c r="G68" s="171"/>
      <c r="H68" s="187"/>
      <c r="J68" s="38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3:22" ht="20.100000000000001" customHeight="1" thickBot="1" x14ac:dyDescent="0.2">
      <c r="C69" s="44"/>
      <c r="D69" s="157" t="s">
        <v>12</v>
      </c>
      <c r="E69" s="167"/>
      <c r="F69" s="360"/>
      <c r="G69" s="182"/>
      <c r="H69" s="181"/>
      <c r="J69" s="38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3:22" ht="20.100000000000001" customHeight="1" thickBot="1" x14ac:dyDescent="0.2">
      <c r="C70" s="43"/>
      <c r="D70" s="492" t="str">
        <f>一括契約【税込用】必要積算経費一覧表_当該年度!$D$59</f>
        <v>５　光熱水料</v>
      </c>
      <c r="E70" s="493"/>
      <c r="F70" s="493"/>
      <c r="G70" s="494"/>
      <c r="H70" s="55">
        <f>SUM(H71:H75)</f>
        <v>0</v>
      </c>
      <c r="I70" s="88">
        <f>IFERROR(ROUNDDOWN(H70*(1+一括契約【税込用】必要積算経費一覧表_当該年度!$G$70),0),0)</f>
        <v>0</v>
      </c>
      <c r="J70" s="38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3:22" ht="20.100000000000001" customHeight="1" x14ac:dyDescent="0.15">
      <c r="C71" s="43"/>
      <c r="D71" s="149" t="s">
        <v>3</v>
      </c>
      <c r="E71" s="165"/>
      <c r="F71" s="361"/>
      <c r="G71" s="225"/>
      <c r="H71" s="177"/>
      <c r="J71" s="38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3:22" ht="20.100000000000001" customHeight="1" x14ac:dyDescent="0.15">
      <c r="C72" s="43"/>
      <c r="D72" s="151" t="s">
        <v>4</v>
      </c>
      <c r="E72" s="166"/>
      <c r="F72" s="362"/>
      <c r="G72" s="171"/>
      <c r="H72" s="187"/>
      <c r="J72" s="38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3:22" ht="20.100000000000001" customHeight="1" x14ac:dyDescent="0.15">
      <c r="C73" s="43"/>
      <c r="D73" s="151" t="s">
        <v>5</v>
      </c>
      <c r="E73" s="166"/>
      <c r="F73" s="362"/>
      <c r="G73" s="171"/>
      <c r="H73" s="187"/>
      <c r="J73" s="38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3:22" ht="20.100000000000001" customHeight="1" x14ac:dyDescent="0.15">
      <c r="C74" s="43"/>
      <c r="D74" s="151" t="s">
        <v>6</v>
      </c>
      <c r="E74" s="166"/>
      <c r="F74" s="362"/>
      <c r="G74" s="171"/>
      <c r="H74" s="187"/>
      <c r="J74" s="38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3:22" ht="20.100000000000001" customHeight="1" thickBot="1" x14ac:dyDescent="0.2">
      <c r="C75" s="43"/>
      <c r="D75" s="157" t="s">
        <v>7</v>
      </c>
      <c r="E75" s="167"/>
      <c r="F75" s="360"/>
      <c r="G75" s="182"/>
      <c r="H75" s="181"/>
      <c r="J75" s="38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3:22" ht="20.100000000000001" customHeight="1" thickBot="1" x14ac:dyDescent="0.2">
      <c r="C76" s="43"/>
      <c r="D76" s="492" t="str">
        <f>一括契約【税込用】必要積算経費一覧表_当該年度!$D$60</f>
        <v>６　その他(諸経費）</v>
      </c>
      <c r="E76" s="493"/>
      <c r="F76" s="493"/>
      <c r="G76" s="494"/>
      <c r="H76" s="55">
        <f>SUM(H77:H96)</f>
        <v>0</v>
      </c>
      <c r="I76" s="88">
        <f>IFERROR(ROUNDDOWN(H76*(1+一括契約【税込用】必要積算経費一覧表_当該年度!$G$70),0),0)</f>
        <v>0</v>
      </c>
      <c r="J76" s="38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3:22" ht="20.100000000000001" customHeight="1" x14ac:dyDescent="0.15">
      <c r="C77" s="43"/>
      <c r="D77" s="149" t="s">
        <v>3</v>
      </c>
      <c r="E77" s="179"/>
      <c r="F77" s="363"/>
      <c r="G77" s="160"/>
      <c r="H77" s="177"/>
      <c r="J77" s="38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3:22" ht="20.100000000000001" customHeight="1" x14ac:dyDescent="0.15">
      <c r="C78" s="43"/>
      <c r="D78" s="149" t="s">
        <v>4</v>
      </c>
      <c r="E78" s="179"/>
      <c r="F78" s="364"/>
      <c r="G78" s="225"/>
      <c r="H78" s="177"/>
      <c r="J78" s="38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3:22" ht="20.100000000000001" customHeight="1" x14ac:dyDescent="0.15">
      <c r="C79" s="43"/>
      <c r="D79" s="149" t="s">
        <v>5</v>
      </c>
      <c r="E79" s="179"/>
      <c r="F79" s="364"/>
      <c r="G79" s="225"/>
      <c r="H79" s="177"/>
      <c r="J79" s="38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3:22" ht="20.100000000000001" customHeight="1" x14ac:dyDescent="0.15">
      <c r="C80" s="43"/>
      <c r="D80" s="149" t="s">
        <v>6</v>
      </c>
      <c r="E80" s="179"/>
      <c r="F80" s="364"/>
      <c r="G80" s="225"/>
      <c r="H80" s="177"/>
      <c r="J80" s="38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3:22" ht="20.100000000000001" customHeight="1" x14ac:dyDescent="0.15">
      <c r="C81" s="43"/>
      <c r="D81" s="149" t="s">
        <v>7</v>
      </c>
      <c r="E81" s="179"/>
      <c r="F81" s="364"/>
      <c r="G81" s="225"/>
      <c r="H81" s="177"/>
      <c r="J81" s="38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3:22" ht="20.100000000000001" customHeight="1" x14ac:dyDescent="0.15">
      <c r="C82" s="43"/>
      <c r="D82" s="149" t="s">
        <v>8</v>
      </c>
      <c r="E82" s="179"/>
      <c r="F82" s="364"/>
      <c r="G82" s="225"/>
      <c r="H82" s="177"/>
      <c r="J82" s="38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3:22" ht="20.100000000000001" customHeight="1" x14ac:dyDescent="0.15">
      <c r="C83" s="43"/>
      <c r="D83" s="149" t="s">
        <v>9</v>
      </c>
      <c r="E83" s="179"/>
      <c r="F83" s="364"/>
      <c r="G83" s="225"/>
      <c r="H83" s="177"/>
      <c r="J83" s="38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3:22" ht="20.100000000000001" customHeight="1" x14ac:dyDescent="0.15">
      <c r="C84" s="43"/>
      <c r="D84" s="149" t="s">
        <v>10</v>
      </c>
      <c r="E84" s="179"/>
      <c r="F84" s="364"/>
      <c r="G84" s="225"/>
      <c r="H84" s="177"/>
      <c r="J84" s="38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3:22" ht="20.100000000000001" customHeight="1" x14ac:dyDescent="0.15">
      <c r="C85" s="43"/>
      <c r="D85" s="149" t="s">
        <v>11</v>
      </c>
      <c r="E85" s="179"/>
      <c r="F85" s="364"/>
      <c r="G85" s="225"/>
      <c r="H85" s="177"/>
      <c r="J85" s="38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3:22" ht="20.100000000000001" customHeight="1" x14ac:dyDescent="0.15">
      <c r="C86" s="43"/>
      <c r="D86" s="149" t="s">
        <v>12</v>
      </c>
      <c r="E86" s="179"/>
      <c r="F86" s="364"/>
      <c r="G86" s="225"/>
      <c r="H86" s="177"/>
      <c r="J86" s="38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3:22" ht="20.100000000000001" customHeight="1" x14ac:dyDescent="0.15">
      <c r="C87" s="43"/>
      <c r="D87" s="149" t="s">
        <v>23</v>
      </c>
      <c r="E87" s="179"/>
      <c r="F87" s="364"/>
      <c r="G87" s="225"/>
      <c r="H87" s="177"/>
      <c r="J87" s="38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3:22" ht="20.100000000000001" customHeight="1" x14ac:dyDescent="0.15">
      <c r="C88" s="43"/>
      <c r="D88" s="149" t="s">
        <v>24</v>
      </c>
      <c r="E88" s="179"/>
      <c r="F88" s="364"/>
      <c r="G88" s="225"/>
      <c r="H88" s="177"/>
      <c r="J88" s="38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3:22" ht="20.100000000000001" customHeight="1" x14ac:dyDescent="0.15">
      <c r="C89" s="43"/>
      <c r="D89" s="149" t="s">
        <v>25</v>
      </c>
      <c r="E89" s="179"/>
      <c r="F89" s="364"/>
      <c r="G89" s="225"/>
      <c r="H89" s="177"/>
      <c r="J89" s="38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3:22" ht="20.100000000000001" customHeight="1" x14ac:dyDescent="0.15">
      <c r="C90" s="43"/>
      <c r="D90" s="149" t="s">
        <v>26</v>
      </c>
      <c r="E90" s="179"/>
      <c r="F90" s="364"/>
      <c r="G90" s="225"/>
      <c r="H90" s="177"/>
      <c r="J90" s="38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3:22" ht="20.100000000000001" customHeight="1" x14ac:dyDescent="0.15">
      <c r="C91" s="43"/>
      <c r="D91" s="149" t="s">
        <v>27</v>
      </c>
      <c r="E91" s="179"/>
      <c r="F91" s="364"/>
      <c r="G91" s="225"/>
      <c r="H91" s="177"/>
      <c r="J91" s="38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3:22" ht="20.100000000000001" customHeight="1" x14ac:dyDescent="0.15">
      <c r="C92" s="43"/>
      <c r="D92" s="149" t="s">
        <v>34</v>
      </c>
      <c r="E92" s="179"/>
      <c r="F92" s="364"/>
      <c r="G92" s="225"/>
      <c r="H92" s="177"/>
      <c r="J92" s="38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3:22" ht="20.100000000000001" customHeight="1" x14ac:dyDescent="0.15">
      <c r="C93" s="43"/>
      <c r="D93" s="151" t="s">
        <v>35</v>
      </c>
      <c r="E93" s="166"/>
      <c r="F93" s="362"/>
      <c r="G93" s="171"/>
      <c r="H93" s="187"/>
      <c r="J93" s="38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3:22" ht="20.100000000000001" customHeight="1" x14ac:dyDescent="0.15">
      <c r="C94" s="43"/>
      <c r="D94" s="151" t="s">
        <v>36</v>
      </c>
      <c r="E94" s="166"/>
      <c r="F94" s="362"/>
      <c r="G94" s="171"/>
      <c r="H94" s="187"/>
      <c r="J94" s="38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3:22" ht="20.100000000000001" customHeight="1" x14ac:dyDescent="0.15">
      <c r="C95" s="43"/>
      <c r="D95" s="151" t="s">
        <v>37</v>
      </c>
      <c r="E95" s="166"/>
      <c r="F95" s="362"/>
      <c r="G95" s="171"/>
      <c r="H95" s="187"/>
      <c r="J95" s="38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3:22" ht="20.100000000000001" customHeight="1" thickBot="1" x14ac:dyDescent="0.2">
      <c r="C96" s="45"/>
      <c r="D96" s="162" t="s">
        <v>38</v>
      </c>
      <c r="E96" s="172"/>
      <c r="F96" s="371"/>
      <c r="G96" s="173"/>
      <c r="H96" s="184"/>
      <c r="J96" s="38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</row>
  </sheetData>
  <sheetProtection algorithmName="SHA-512" hashValue="sjX5QYOYPsHZGBW1lO0FGF5wYtg5FaqYlSOQVfQtZ4gy1593rvrZ/qpO8C7tYkpmTZwD5vPsjqhCsbWUYTz5mA==" saltValue="fQADoebUpwOAkD5fvnVJaw==" spinCount="100000" sheet="1" formatCells="0" formatRows="0" insertRows="0"/>
  <protectedRanges>
    <protectedRange sqref="D22:H41 D43:H47 D49:H58 D60:H69 D71:H75 D77:H96" name="範囲1_1"/>
    <protectedRange sqref="K19:V96" name="範囲2_1"/>
  </protectedRanges>
  <mergeCells count="19">
    <mergeCell ref="C15:D15"/>
    <mergeCell ref="E15:I15"/>
    <mergeCell ref="C12:H12"/>
    <mergeCell ref="C13:D13"/>
    <mergeCell ref="E13:I13"/>
    <mergeCell ref="C14:D14"/>
    <mergeCell ref="E14:I14"/>
    <mergeCell ref="D76:G76"/>
    <mergeCell ref="E16:F16"/>
    <mergeCell ref="C17:D17"/>
    <mergeCell ref="E17:I17"/>
    <mergeCell ref="C18:G18"/>
    <mergeCell ref="H18:I18"/>
    <mergeCell ref="C20:G20"/>
    <mergeCell ref="D21:G21"/>
    <mergeCell ref="D42:G42"/>
    <mergeCell ref="D48:G48"/>
    <mergeCell ref="D59:G59"/>
    <mergeCell ref="D70:G70"/>
  </mergeCells>
  <phoneticPr fontId="2"/>
  <dataValidations count="1">
    <dataValidation type="whole" operator="greaterThanOrEqual" allowBlank="1" showInputMessage="1" showErrorMessage="1" error="整数を入力してください。" sqref="H22:H41 H77:H96 H71:H75 H60:H69 H49:H58 H43:H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71" fitToHeight="0" orientation="portrait" r:id="rId1"/>
  <headerFooter alignWithMargins="0">
    <oddHeader>&amp;L(30-2)
様式１－１－２別紙１&amp;R年度別実施計画書　別紙１</oddHeader>
    <oddFooter>&amp;C&amp;P／&amp;N</oddFooter>
  </headerFooter>
  <rowBreaks count="1" manualBreakCount="1">
    <brk id="58" min="2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8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10" width="10.625" style="38"/>
    <col min="11" max="11" width="15.5" style="38" customWidth="1"/>
    <col min="12" max="16384" width="10.625" style="38"/>
  </cols>
  <sheetData>
    <row r="1" spans="1:11" ht="20.100000000000001" customHeight="1" x14ac:dyDescent="0.15">
      <c r="A1" t="str">
        <f>一括契約【税込用】必要積算経費一覧表_当該年度!A1</f>
        <v>様式1-1-2（税込）（30-2)</v>
      </c>
    </row>
    <row r="2" spans="1:11" ht="13.5" x14ac:dyDescent="0.15">
      <c r="A2"/>
      <c r="C2" s="260" t="str">
        <f>'代表者_明細(Ⅰ物品費）'!C2</f>
        <v>［記入要領］</v>
      </c>
    </row>
    <row r="3" spans="1:11" ht="12" x14ac:dyDescent="0.15">
      <c r="C3" s="264" t="str">
        <f>'代表者_明細(Ⅰ物品費）'!C3</f>
        <v>１．水色地/黄色地のセル</v>
      </c>
    </row>
    <row r="4" spans="1:11" ht="12" x14ac:dyDescent="0.15">
      <c r="C4" s="260" t="str">
        <f>'代表者_明細(Ⅰ物品費）'!C4</f>
        <v>　　・水色地のセルのみ必要事項を記入してください。</v>
      </c>
    </row>
    <row r="5" spans="1:11" ht="12" x14ac:dyDescent="0.15">
      <c r="C5" s="261" t="str">
        <f>'代表者_明細(Ⅰ物品費）'!C5</f>
        <v>　　・文字入力が不要なセルは空欄にしておいてください。</v>
      </c>
    </row>
    <row r="6" spans="1:11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1" ht="12" x14ac:dyDescent="0.15">
      <c r="C7" s="381" t="str">
        <f>'代表者_明細(Ⅰ物品費）'!C7</f>
        <v>２．行の追加・削除と行の高さ調整</v>
      </c>
    </row>
    <row r="8" spans="1:11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1" ht="12" x14ac:dyDescent="0.15">
      <c r="C9" s="260"/>
    </row>
    <row r="12" spans="1:11" ht="20.100000000000001" customHeight="1" x14ac:dyDescent="0.15">
      <c r="C12" s="481" t="s">
        <v>77</v>
      </c>
      <c r="D12" s="482"/>
      <c r="E12" s="482"/>
      <c r="F12" s="482"/>
      <c r="G12" s="482"/>
      <c r="H12" s="482"/>
    </row>
    <row r="13" spans="1:11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58"/>
      <c r="J13" s="58"/>
      <c r="K13" s="56"/>
    </row>
    <row r="14" spans="1:11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58"/>
      <c r="J14" s="58"/>
      <c r="K14" s="56"/>
    </row>
    <row r="15" spans="1:11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58"/>
      <c r="J15" s="58"/>
      <c r="K15" s="56"/>
    </row>
    <row r="16" spans="1:11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IF(一括契約【税込用】必要積算経費一覧表_当該年度!$H$19&lt;&gt;0, 一括契約【税込用】必要積算経費一覧表_当該年度!$H$19," ")</f>
        <v>999A0101</v>
      </c>
      <c r="F16" s="346"/>
      <c r="G16" s="62"/>
      <c r="H16" s="62"/>
      <c r="I16" s="58"/>
      <c r="J16" s="58"/>
      <c r="K16" s="56"/>
    </row>
    <row r="17" spans="3:22" ht="27" customHeight="1" thickBot="1" x14ac:dyDescent="0.2">
      <c r="C17" s="503" t="str">
        <f>一括契約【税込用】必要積算経費一覧表_当該年度!$B$19</f>
        <v>代表研究者：</v>
      </c>
      <c r="D17" s="503"/>
      <c r="E17" s="496" t="str">
        <f>IF(一括契約【税込用】必要積算経費一覧表_当該年度!$F$19&lt;&gt;0, 一括契約【税込用】必要積算経費一覧表_当該年度!$F$19," ")</f>
        <v>××××株式会社</v>
      </c>
      <c r="F17" s="496"/>
      <c r="G17" s="496"/>
      <c r="H17" s="496"/>
      <c r="I17" s="59"/>
      <c r="J17" s="131"/>
      <c r="K17" s="56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138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146</v>
      </c>
      <c r="J19" s="109" t="s">
        <v>147</v>
      </c>
      <c r="K19" s="480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329" t="str">
        <f>一括契約【税込用】必要積算経費一覧表_当該年度!$C$54</f>
        <v>Ⅳ　その他</v>
      </c>
      <c r="D20" s="497" t="s">
        <v>254</v>
      </c>
      <c r="E20" s="497"/>
      <c r="F20" s="497"/>
      <c r="G20" s="498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一括契約【税込用】必要積算経費一覧表_当該年度!$D$55</f>
        <v>１　外注費</v>
      </c>
      <c r="E21" s="493"/>
      <c r="F21" s="493"/>
      <c r="G21" s="493"/>
      <c r="H21" s="94">
        <f>SUM(H22:H41)</f>
        <v>0</v>
      </c>
      <c r="I21" s="94">
        <f>SUM(I22:I41)</f>
        <v>0</v>
      </c>
      <c r="J21" s="91">
        <f>IFERROR(ROUNDDOWN(I21*一括契約【税込用】必要積算経費一覧表_当該年度!$G$70,0),0)</f>
        <v>0</v>
      </c>
      <c r="K21" s="89">
        <f>H21+I21</f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13</v>
      </c>
      <c r="E22" s="276"/>
      <c r="F22" s="348"/>
      <c r="G22" s="266"/>
      <c r="H22" s="161"/>
      <c r="I22" s="177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14</v>
      </c>
      <c r="E23" s="267"/>
      <c r="F23" s="349"/>
      <c r="G23" s="268"/>
      <c r="H23" s="154"/>
      <c r="I23" s="177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15</v>
      </c>
      <c r="E24" s="267"/>
      <c r="F24" s="349"/>
      <c r="G24" s="268"/>
      <c r="H24" s="154"/>
      <c r="I24" s="177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93</v>
      </c>
      <c r="E25" s="267"/>
      <c r="F25" s="349"/>
      <c r="G25" s="268"/>
      <c r="H25" s="154"/>
      <c r="I25" s="177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94</v>
      </c>
      <c r="E26" s="267"/>
      <c r="F26" s="349"/>
      <c r="G26" s="268"/>
      <c r="H26" s="154"/>
      <c r="I26" s="177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18</v>
      </c>
      <c r="E27" s="267"/>
      <c r="F27" s="349"/>
      <c r="G27" s="268"/>
      <c r="H27" s="154"/>
      <c r="I27" s="177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19</v>
      </c>
      <c r="E28" s="267"/>
      <c r="F28" s="349"/>
      <c r="G28" s="268"/>
      <c r="H28" s="154"/>
      <c r="I28" s="177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20</v>
      </c>
      <c r="E29" s="267"/>
      <c r="F29" s="349"/>
      <c r="G29" s="268"/>
      <c r="H29" s="154"/>
      <c r="I29" s="177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21</v>
      </c>
      <c r="E30" s="267"/>
      <c r="F30" s="349"/>
      <c r="G30" s="268"/>
      <c r="H30" s="154"/>
      <c r="I30" s="177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22</v>
      </c>
      <c r="E31" s="267"/>
      <c r="F31" s="349"/>
      <c r="G31" s="268"/>
      <c r="H31" s="154"/>
      <c r="I31" s="177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29</v>
      </c>
      <c r="E32" s="267"/>
      <c r="F32" s="349"/>
      <c r="G32" s="268"/>
      <c r="H32" s="154"/>
      <c r="I32" s="177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30</v>
      </c>
      <c r="E33" s="267"/>
      <c r="F33" s="349"/>
      <c r="G33" s="268"/>
      <c r="H33" s="154"/>
      <c r="I33" s="177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31</v>
      </c>
      <c r="E34" s="267"/>
      <c r="F34" s="349"/>
      <c r="G34" s="268"/>
      <c r="H34" s="154"/>
      <c r="I34" s="177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32</v>
      </c>
      <c r="E35" s="267"/>
      <c r="F35" s="349"/>
      <c r="G35" s="268"/>
      <c r="H35" s="154"/>
      <c r="I35" s="177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33</v>
      </c>
      <c r="E36" s="267"/>
      <c r="F36" s="349"/>
      <c r="G36" s="268"/>
      <c r="H36" s="154"/>
      <c r="I36" s="177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54"/>
      <c r="I37" s="177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54"/>
      <c r="I38" s="177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54"/>
      <c r="I39" s="177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54"/>
      <c r="I40" s="177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3"/>
      <c r="D41" s="175" t="s">
        <v>38</v>
      </c>
      <c r="E41" s="278"/>
      <c r="F41" s="357"/>
      <c r="G41" s="279"/>
      <c r="H41" s="158"/>
      <c r="I41" s="178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一括契約【税込用】必要積算経費一覧表_当該年度!$D$56</f>
        <v>２　印刷製本費</v>
      </c>
      <c r="E42" s="499"/>
      <c r="F42" s="499"/>
      <c r="G42" s="499"/>
      <c r="H42" s="94">
        <f>SUM(H43:H47)</f>
        <v>0</v>
      </c>
      <c r="I42" s="98">
        <f>SUM(I43:I47)</f>
        <v>0</v>
      </c>
      <c r="J42" s="88">
        <f>IFERROR(ROUNDDOWN(I42*一括契約【税込用】必要積算経費一覧表_当該年度!$G$70,0),0)</f>
        <v>0</v>
      </c>
      <c r="K42" s="88">
        <f>H42+I42</f>
        <v>0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49" t="s">
        <v>13</v>
      </c>
      <c r="E43" s="280"/>
      <c r="F43" s="359"/>
      <c r="G43" s="266"/>
      <c r="H43" s="161"/>
      <c r="I43" s="177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14</v>
      </c>
      <c r="E44" s="267"/>
      <c r="F44" s="353"/>
      <c r="G44" s="268"/>
      <c r="H44" s="154"/>
      <c r="I44" s="177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15</v>
      </c>
      <c r="E45" s="267"/>
      <c r="F45" s="353"/>
      <c r="G45" s="268"/>
      <c r="H45" s="154"/>
      <c r="I45" s="177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16</v>
      </c>
      <c r="E46" s="267"/>
      <c r="F46" s="353"/>
      <c r="G46" s="268"/>
      <c r="H46" s="154"/>
      <c r="I46" s="177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thickBot="1" x14ac:dyDescent="0.2">
      <c r="C47" s="43"/>
      <c r="D47" s="175" t="s">
        <v>17</v>
      </c>
      <c r="E47" s="278"/>
      <c r="F47" s="357"/>
      <c r="G47" s="279"/>
      <c r="H47" s="158"/>
      <c r="I47" s="178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thickBot="1" x14ac:dyDescent="0.2">
      <c r="C48" s="43"/>
      <c r="D48" s="506" t="str">
        <f>一括契約【税込用】必要積算経費一覧表_当該年度!$D$57</f>
        <v>３　会議費</v>
      </c>
      <c r="E48" s="507"/>
      <c r="F48" s="507"/>
      <c r="G48" s="507"/>
      <c r="H48" s="94">
        <f>SUM(H49:H58)</f>
        <v>0</v>
      </c>
      <c r="I48" s="98">
        <f>SUM(I49:I58)</f>
        <v>0</v>
      </c>
      <c r="J48" s="88">
        <f>IFERROR(ROUNDDOWN(I48*一括契約【税込用】必要積算経費一覧表_当該年度!$G$70,0),0)</f>
        <v>0</v>
      </c>
      <c r="K48" s="88">
        <f>H48+I48</f>
        <v>0</v>
      </c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49" t="s">
        <v>13</v>
      </c>
      <c r="E49" s="280"/>
      <c r="F49" s="359"/>
      <c r="G49" s="266"/>
      <c r="H49" s="161"/>
      <c r="I49" s="177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14</v>
      </c>
      <c r="E50" s="267"/>
      <c r="F50" s="353"/>
      <c r="G50" s="268"/>
      <c r="H50" s="154"/>
      <c r="I50" s="177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15</v>
      </c>
      <c r="E51" s="267"/>
      <c r="F51" s="353"/>
      <c r="G51" s="268"/>
      <c r="H51" s="154"/>
      <c r="I51" s="177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16</v>
      </c>
      <c r="E52" s="267"/>
      <c r="F52" s="353"/>
      <c r="G52" s="268"/>
      <c r="H52" s="154"/>
      <c r="I52" s="177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17</v>
      </c>
      <c r="E53" s="267"/>
      <c r="F53" s="353"/>
      <c r="G53" s="268"/>
      <c r="H53" s="154"/>
      <c r="I53" s="177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18</v>
      </c>
      <c r="E54" s="267"/>
      <c r="F54" s="353"/>
      <c r="G54" s="268"/>
      <c r="H54" s="154"/>
      <c r="I54" s="177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19</v>
      </c>
      <c r="E55" s="267"/>
      <c r="F55" s="353"/>
      <c r="G55" s="268"/>
      <c r="H55" s="154"/>
      <c r="I55" s="177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20</v>
      </c>
      <c r="E56" s="267"/>
      <c r="F56" s="353"/>
      <c r="G56" s="268"/>
      <c r="H56" s="154"/>
      <c r="I56" s="177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x14ac:dyDescent="0.15">
      <c r="C57" s="43"/>
      <c r="D57" s="151" t="s">
        <v>21</v>
      </c>
      <c r="E57" s="267"/>
      <c r="F57" s="353"/>
      <c r="G57" s="268"/>
      <c r="H57" s="154"/>
      <c r="I57" s="177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3:22" ht="20.100000000000001" customHeight="1" thickBot="1" x14ac:dyDescent="0.2">
      <c r="C58" s="223"/>
      <c r="D58" s="157" t="s">
        <v>88</v>
      </c>
      <c r="E58" s="167"/>
      <c r="F58" s="360"/>
      <c r="G58" s="168"/>
      <c r="H58" s="180"/>
      <c r="I58" s="181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3:22" ht="20.100000000000001" customHeight="1" thickBot="1" x14ac:dyDescent="0.2">
      <c r="C59" s="43"/>
      <c r="D59" s="492" t="str">
        <f>一括契約【税込用】必要積算経費一覧表_当該年度!$D$58</f>
        <v>４　通信運搬費</v>
      </c>
      <c r="E59" s="493"/>
      <c r="F59" s="493"/>
      <c r="G59" s="494"/>
      <c r="H59" s="94">
        <f>SUM(H60:H69)</f>
        <v>0</v>
      </c>
      <c r="I59" s="98">
        <f>SUM(I60:I69)</f>
        <v>0</v>
      </c>
      <c r="J59" s="88">
        <f>IFERROR(ROUNDDOWN(I59*一括契約【税込用】必要積算経費一覧表_当該年度!$G$70,0),0)</f>
        <v>0</v>
      </c>
      <c r="K59" s="88">
        <f>H59+I59</f>
        <v>0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3:22" ht="20.100000000000001" customHeight="1" x14ac:dyDescent="0.15">
      <c r="C60" s="43"/>
      <c r="D60" s="169" t="s">
        <v>13</v>
      </c>
      <c r="E60" s="165"/>
      <c r="F60" s="361"/>
      <c r="G60" s="170"/>
      <c r="H60" s="161"/>
      <c r="I60" s="177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3:22" ht="20.100000000000001" customHeight="1" x14ac:dyDescent="0.15">
      <c r="C61" s="43"/>
      <c r="D61" s="151" t="s">
        <v>14</v>
      </c>
      <c r="E61" s="152"/>
      <c r="F61" s="362"/>
      <c r="G61" s="155"/>
      <c r="H61" s="154"/>
      <c r="I61" s="177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3:22" ht="20.100000000000001" customHeight="1" x14ac:dyDescent="0.15">
      <c r="C62" s="43"/>
      <c r="D62" s="151" t="s">
        <v>15</v>
      </c>
      <c r="E62" s="166"/>
      <c r="F62" s="362"/>
      <c r="G62" s="155"/>
      <c r="H62" s="154"/>
      <c r="I62" s="177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3:22" ht="20.100000000000001" customHeight="1" x14ac:dyDescent="0.15">
      <c r="C63" s="43"/>
      <c r="D63" s="151" t="s">
        <v>16</v>
      </c>
      <c r="E63" s="166"/>
      <c r="F63" s="362"/>
      <c r="G63" s="155"/>
      <c r="H63" s="154"/>
      <c r="I63" s="177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3:22" ht="20.100000000000001" customHeight="1" x14ac:dyDescent="0.15">
      <c r="C64" s="43"/>
      <c r="D64" s="151" t="s">
        <v>17</v>
      </c>
      <c r="E64" s="166"/>
      <c r="F64" s="362"/>
      <c r="G64" s="155"/>
      <c r="H64" s="154"/>
      <c r="I64" s="177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3:22" ht="20.100000000000001" customHeight="1" x14ac:dyDescent="0.15">
      <c r="C65" s="43"/>
      <c r="D65" s="151" t="s">
        <v>18</v>
      </c>
      <c r="E65" s="166"/>
      <c r="F65" s="362"/>
      <c r="G65" s="155"/>
      <c r="H65" s="154"/>
      <c r="I65" s="177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3:22" ht="20.100000000000001" customHeight="1" x14ac:dyDescent="0.15">
      <c r="C66" s="43"/>
      <c r="D66" s="151" t="s">
        <v>19</v>
      </c>
      <c r="E66" s="166"/>
      <c r="F66" s="362"/>
      <c r="G66" s="155"/>
      <c r="H66" s="154"/>
      <c r="I66" s="177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3:22" ht="20.100000000000001" customHeight="1" x14ac:dyDescent="0.15">
      <c r="C67" s="43"/>
      <c r="D67" s="151" t="s">
        <v>20</v>
      </c>
      <c r="E67" s="166"/>
      <c r="F67" s="362"/>
      <c r="G67" s="155"/>
      <c r="H67" s="154"/>
      <c r="I67" s="177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3:22" ht="20.100000000000001" customHeight="1" x14ac:dyDescent="0.15">
      <c r="C68" s="43"/>
      <c r="D68" s="151" t="s">
        <v>21</v>
      </c>
      <c r="E68" s="166"/>
      <c r="F68" s="362"/>
      <c r="G68" s="171"/>
      <c r="H68" s="154"/>
      <c r="I68" s="177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3:22" ht="20.100000000000001" customHeight="1" thickBot="1" x14ac:dyDescent="0.2">
      <c r="C69" s="44"/>
      <c r="D69" s="157" t="s">
        <v>88</v>
      </c>
      <c r="E69" s="167"/>
      <c r="F69" s="360"/>
      <c r="G69" s="182"/>
      <c r="H69" s="158"/>
      <c r="I69" s="178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3:22" ht="20.100000000000001" customHeight="1" thickBot="1" x14ac:dyDescent="0.2">
      <c r="C70" s="43"/>
      <c r="D70" s="492" t="str">
        <f>一括契約【税込用】必要積算経費一覧表_当該年度!$D$59</f>
        <v>５　光熱水料</v>
      </c>
      <c r="E70" s="493"/>
      <c r="F70" s="493"/>
      <c r="G70" s="494"/>
      <c r="H70" s="94">
        <f>SUM(H71:H75)</f>
        <v>0</v>
      </c>
      <c r="I70" s="98">
        <f>SUM(I71:I75)</f>
        <v>0</v>
      </c>
      <c r="J70" s="88">
        <f>IFERROR(ROUNDDOWN(I70*一括契約【税込用】必要積算経費一覧表_当該年度!$G$70,0),0)</f>
        <v>0</v>
      </c>
      <c r="K70" s="88">
        <f>H70+I70</f>
        <v>0</v>
      </c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3:22" ht="20.100000000000001" customHeight="1" x14ac:dyDescent="0.15">
      <c r="C71" s="43"/>
      <c r="D71" s="149" t="s">
        <v>13</v>
      </c>
      <c r="E71" s="165"/>
      <c r="F71" s="361"/>
      <c r="G71" s="225"/>
      <c r="H71" s="161"/>
      <c r="I71" s="177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3:22" ht="20.100000000000001" customHeight="1" x14ac:dyDescent="0.15">
      <c r="C72" s="43"/>
      <c r="D72" s="151" t="s">
        <v>14</v>
      </c>
      <c r="E72" s="166"/>
      <c r="F72" s="362"/>
      <c r="G72" s="171"/>
      <c r="H72" s="154"/>
      <c r="I72" s="177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3:22" ht="20.100000000000001" customHeight="1" x14ac:dyDescent="0.15">
      <c r="C73" s="43"/>
      <c r="D73" s="151" t="s">
        <v>15</v>
      </c>
      <c r="E73" s="166"/>
      <c r="F73" s="362"/>
      <c r="G73" s="171"/>
      <c r="H73" s="154"/>
      <c r="I73" s="177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3:22" ht="20.100000000000001" customHeight="1" x14ac:dyDescent="0.15">
      <c r="C74" s="43"/>
      <c r="D74" s="151" t="s">
        <v>16</v>
      </c>
      <c r="E74" s="166"/>
      <c r="F74" s="362"/>
      <c r="G74" s="171"/>
      <c r="H74" s="154"/>
      <c r="I74" s="177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3:22" ht="20.100000000000001" customHeight="1" thickBot="1" x14ac:dyDescent="0.2">
      <c r="C75" s="43"/>
      <c r="D75" s="157" t="s">
        <v>17</v>
      </c>
      <c r="E75" s="167"/>
      <c r="F75" s="360"/>
      <c r="G75" s="182"/>
      <c r="H75" s="158"/>
      <c r="I75" s="177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3:22" ht="20.100000000000001" customHeight="1" thickBot="1" x14ac:dyDescent="0.2">
      <c r="C76" s="43"/>
      <c r="D76" s="492" t="str">
        <f>一括契約【税込用】必要積算経費一覧表_当該年度!$D$60</f>
        <v>６　その他(諸経費）</v>
      </c>
      <c r="E76" s="493"/>
      <c r="F76" s="493"/>
      <c r="G76" s="494"/>
      <c r="H76" s="94">
        <f>SUM(H77:H96)</f>
        <v>0</v>
      </c>
      <c r="I76" s="98">
        <f>SUM(I77:I96)</f>
        <v>0</v>
      </c>
      <c r="J76" s="88">
        <f>IFERROR(ROUNDDOWN(I76*一括契約【税込用】必要積算経費一覧表_当該年度!$G$70,0),0)</f>
        <v>0</v>
      </c>
      <c r="K76" s="88">
        <f>H76+I76</f>
        <v>0</v>
      </c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3:22" ht="20.100000000000001" customHeight="1" x14ac:dyDescent="0.15">
      <c r="C77" s="43"/>
      <c r="D77" s="149" t="s">
        <v>13</v>
      </c>
      <c r="E77" s="179"/>
      <c r="F77" s="363"/>
      <c r="G77" s="160"/>
      <c r="H77" s="161"/>
      <c r="I77" s="177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3:22" ht="20.100000000000001" customHeight="1" x14ac:dyDescent="0.15">
      <c r="C78" s="43"/>
      <c r="D78" s="149" t="s">
        <v>14</v>
      </c>
      <c r="E78" s="179"/>
      <c r="F78" s="364"/>
      <c r="G78" s="225"/>
      <c r="H78" s="161"/>
      <c r="I78" s="177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3:22" ht="20.100000000000001" customHeight="1" x14ac:dyDescent="0.15">
      <c r="C79" s="43"/>
      <c r="D79" s="149" t="s">
        <v>15</v>
      </c>
      <c r="E79" s="179"/>
      <c r="F79" s="364"/>
      <c r="G79" s="225"/>
      <c r="H79" s="161"/>
      <c r="I79" s="177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3:22" ht="20.100000000000001" customHeight="1" x14ac:dyDescent="0.15">
      <c r="C80" s="43"/>
      <c r="D80" s="149" t="s">
        <v>16</v>
      </c>
      <c r="E80" s="179"/>
      <c r="F80" s="364"/>
      <c r="G80" s="225"/>
      <c r="H80" s="161"/>
      <c r="I80" s="177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3:22" ht="20.100000000000001" customHeight="1" x14ac:dyDescent="0.15">
      <c r="C81" s="43"/>
      <c r="D81" s="149" t="s">
        <v>17</v>
      </c>
      <c r="E81" s="179"/>
      <c r="F81" s="364"/>
      <c r="G81" s="225"/>
      <c r="H81" s="161"/>
      <c r="I81" s="177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3:22" ht="20.100000000000001" customHeight="1" x14ac:dyDescent="0.15">
      <c r="C82" s="43"/>
      <c r="D82" s="149" t="s">
        <v>18</v>
      </c>
      <c r="E82" s="179"/>
      <c r="F82" s="364"/>
      <c r="G82" s="225"/>
      <c r="H82" s="161"/>
      <c r="I82" s="177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3:22" ht="20.100000000000001" customHeight="1" x14ac:dyDescent="0.15">
      <c r="C83" s="43"/>
      <c r="D83" s="149" t="s">
        <v>19</v>
      </c>
      <c r="E83" s="179"/>
      <c r="F83" s="364"/>
      <c r="G83" s="225"/>
      <c r="H83" s="161"/>
      <c r="I83" s="177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3:22" ht="20.100000000000001" customHeight="1" x14ac:dyDescent="0.15">
      <c r="C84" s="43"/>
      <c r="D84" s="149" t="s">
        <v>20</v>
      </c>
      <c r="E84" s="179"/>
      <c r="F84" s="364"/>
      <c r="G84" s="225"/>
      <c r="H84" s="161"/>
      <c r="I84" s="177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3:22" ht="20.100000000000001" customHeight="1" x14ac:dyDescent="0.15">
      <c r="C85" s="43"/>
      <c r="D85" s="149" t="s">
        <v>21</v>
      </c>
      <c r="E85" s="179"/>
      <c r="F85" s="364"/>
      <c r="G85" s="225"/>
      <c r="H85" s="161"/>
      <c r="I85" s="177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3:22" ht="20.100000000000001" customHeight="1" x14ac:dyDescent="0.15">
      <c r="C86" s="43"/>
      <c r="D86" s="149" t="s">
        <v>22</v>
      </c>
      <c r="E86" s="179"/>
      <c r="F86" s="364"/>
      <c r="G86" s="225"/>
      <c r="H86" s="161"/>
      <c r="I86" s="177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3:22" ht="20.100000000000001" customHeight="1" x14ac:dyDescent="0.15">
      <c r="C87" s="43"/>
      <c r="D87" s="149" t="s">
        <v>29</v>
      </c>
      <c r="E87" s="179"/>
      <c r="F87" s="364"/>
      <c r="G87" s="225"/>
      <c r="H87" s="161"/>
      <c r="I87" s="177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3:22" ht="20.100000000000001" customHeight="1" x14ac:dyDescent="0.15">
      <c r="C88" s="43"/>
      <c r="D88" s="149" t="s">
        <v>30</v>
      </c>
      <c r="E88" s="179"/>
      <c r="F88" s="364"/>
      <c r="G88" s="225"/>
      <c r="H88" s="161"/>
      <c r="I88" s="177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3:22" ht="20.100000000000001" customHeight="1" x14ac:dyDescent="0.15">
      <c r="C89" s="43"/>
      <c r="D89" s="149" t="s">
        <v>31</v>
      </c>
      <c r="E89" s="179"/>
      <c r="F89" s="364"/>
      <c r="G89" s="225"/>
      <c r="H89" s="161"/>
      <c r="I89" s="177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3:22" ht="20.100000000000001" customHeight="1" x14ac:dyDescent="0.15">
      <c r="C90" s="43"/>
      <c r="D90" s="149" t="s">
        <v>32</v>
      </c>
      <c r="E90" s="179"/>
      <c r="F90" s="364"/>
      <c r="G90" s="225"/>
      <c r="H90" s="161"/>
      <c r="I90" s="177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3:22" ht="20.100000000000001" customHeight="1" x14ac:dyDescent="0.15">
      <c r="C91" s="43"/>
      <c r="D91" s="149" t="s">
        <v>33</v>
      </c>
      <c r="E91" s="179"/>
      <c r="F91" s="364"/>
      <c r="G91" s="225"/>
      <c r="H91" s="161"/>
      <c r="I91" s="177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3:22" ht="20.100000000000001" customHeight="1" x14ac:dyDescent="0.15">
      <c r="C92" s="43"/>
      <c r="D92" s="149" t="s">
        <v>34</v>
      </c>
      <c r="E92" s="179"/>
      <c r="F92" s="364"/>
      <c r="G92" s="225"/>
      <c r="H92" s="161"/>
      <c r="I92" s="177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3:22" ht="20.100000000000001" customHeight="1" x14ac:dyDescent="0.15">
      <c r="C93" s="43"/>
      <c r="D93" s="151" t="s">
        <v>35</v>
      </c>
      <c r="E93" s="166"/>
      <c r="F93" s="362"/>
      <c r="G93" s="171"/>
      <c r="H93" s="154"/>
      <c r="I93" s="177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3:22" ht="20.100000000000001" customHeight="1" x14ac:dyDescent="0.15">
      <c r="C94" s="43"/>
      <c r="D94" s="151" t="s">
        <v>36</v>
      </c>
      <c r="E94" s="166"/>
      <c r="F94" s="362"/>
      <c r="G94" s="171"/>
      <c r="H94" s="154"/>
      <c r="I94" s="177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3:22" ht="20.100000000000001" customHeight="1" x14ac:dyDescent="0.15">
      <c r="C95" s="43"/>
      <c r="D95" s="151" t="s">
        <v>37</v>
      </c>
      <c r="E95" s="166"/>
      <c r="F95" s="362"/>
      <c r="G95" s="171"/>
      <c r="H95" s="154"/>
      <c r="I95" s="177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3:22" ht="20.100000000000001" customHeight="1" thickBot="1" x14ac:dyDescent="0.2">
      <c r="C96" s="44"/>
      <c r="D96" s="175" t="s">
        <v>38</v>
      </c>
      <c r="E96" s="176"/>
      <c r="F96" s="365"/>
      <c r="G96" s="226"/>
      <c r="H96" s="158"/>
      <c r="I96" s="183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3:11" ht="20.100000000000001" customHeight="1" thickBot="1" x14ac:dyDescent="0.2">
      <c r="C97" s="47"/>
      <c r="D97" s="504" t="str">
        <f>一括契約【税込用】必要積算経費一覧表_当該年度!$D$61</f>
        <v>７　消費税相当額</v>
      </c>
      <c r="E97" s="505"/>
      <c r="F97" s="505"/>
      <c r="G97" s="505"/>
      <c r="H97" s="102"/>
      <c r="I97" s="103"/>
      <c r="J97" s="95">
        <f>'代表者_明細(Ⅰ物品費）'!$J$20+'代表者_明細（Ⅱ人件費・謝金）'!$J$20+'代表者_明細（Ⅲ旅費）'!$J$20+$J$20</f>
        <v>0</v>
      </c>
      <c r="K97" s="95">
        <f>J97</f>
        <v>0</v>
      </c>
    </row>
    <row r="98" spans="3:11" ht="20.100000000000001" customHeight="1" x14ac:dyDescent="0.15">
      <c r="D98" s="46"/>
    </row>
  </sheetData>
  <sheetProtection algorithmName="SHA-512" hashValue="7in/1Q57PTswJBAeapq2cF7j7Ou9fSPIShcCgwzRvL8S+0k/EwU6w6oUIqkci/RqTt1BvB2jj87jyuAteNauzQ==" saltValue="9n/dsBj1fE/jiEhBkUrXyA==" spinCount="100000" sheet="1" formatCells="0" formatRows="0" insertRows="0"/>
  <protectedRanges>
    <protectedRange sqref="D22:I41 D43:I47 D49:I58 D60:I69 D71:I75 D77:I96" name="範囲1"/>
  </protectedRanges>
  <mergeCells count="21">
    <mergeCell ref="D20:G20"/>
    <mergeCell ref="K18:K19"/>
    <mergeCell ref="C12:H12"/>
    <mergeCell ref="C15:D15"/>
    <mergeCell ref="C17:D17"/>
    <mergeCell ref="I18:J18"/>
    <mergeCell ref="C14:D14"/>
    <mergeCell ref="C13:D13"/>
    <mergeCell ref="E13:H13"/>
    <mergeCell ref="E15:H15"/>
    <mergeCell ref="E14:H14"/>
    <mergeCell ref="H18:H19"/>
    <mergeCell ref="C18:G18"/>
    <mergeCell ref="E17:H17"/>
    <mergeCell ref="D97:G97"/>
    <mergeCell ref="D59:G59"/>
    <mergeCell ref="D21:G21"/>
    <mergeCell ref="D42:G42"/>
    <mergeCell ref="D48:G48"/>
    <mergeCell ref="D70:G70"/>
    <mergeCell ref="D76:G76"/>
  </mergeCells>
  <phoneticPr fontId="5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rowBreaks count="1" manualBreakCount="1">
    <brk id="58" min="2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9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10" width="10.625" style="38" customWidth="1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A2"/>
      <c r="C2" s="260" t="str">
        <f>'代表者_明細(Ⅰ物品費）'!C2</f>
        <v>［記入要領］</v>
      </c>
    </row>
    <row r="3" spans="1:10" ht="12" x14ac:dyDescent="0.15">
      <c r="C3" s="264" t="str">
        <f>'代表者_明細(Ⅰ物品費）'!C3</f>
        <v>１．水色地/黄色地のセル</v>
      </c>
    </row>
    <row r="4" spans="1:10" ht="12" x14ac:dyDescent="0.15">
      <c r="C4" s="260" t="str">
        <f>'代表者_明細(Ⅰ物品費）'!C4</f>
        <v>　　・水色地のセルのみ必要事項を記入してください。</v>
      </c>
    </row>
    <row r="5" spans="1:10" ht="12" x14ac:dyDescent="0.15">
      <c r="C5" s="261" t="str">
        <f>'代表者_明細(Ⅰ物品費）'!C5</f>
        <v>　　・文字入力が不要なセルは空欄にしておいてください。</v>
      </c>
    </row>
    <row r="6" spans="1:10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0" ht="12" x14ac:dyDescent="0.15">
      <c r="C7" s="381" t="str">
        <f>'代表者_明細(Ⅰ物品費）'!C7</f>
        <v>２．行の追加・削除と行の高さ調整</v>
      </c>
    </row>
    <row r="8" spans="1:10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0" ht="12" x14ac:dyDescent="0.15">
      <c r="C9" s="260"/>
    </row>
    <row r="12" spans="1:10" ht="20.100000000000001" customHeight="1" x14ac:dyDescent="0.15">
      <c r="C12" s="481" t="s">
        <v>56</v>
      </c>
      <c r="D12" s="482"/>
      <c r="E12" s="482"/>
      <c r="F12" s="482"/>
      <c r="G12" s="482"/>
      <c r="H12" s="482"/>
    </row>
    <row r="13" spans="1:10" ht="20.100000000000001" customHeight="1" x14ac:dyDescent="0.15">
      <c r="C13" s="483" t="str">
        <f>一括契約【税込用】必要積算経費一覧表_当該年度!C14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58"/>
      <c r="J13" s="58"/>
    </row>
    <row r="14" spans="1:10" ht="39" customHeight="1" x14ac:dyDescent="0.15">
      <c r="C14" s="483" t="str">
        <f>一括契約【税込用】必要積算経費一覧表_当該年度!C15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58"/>
      <c r="J14" s="58"/>
    </row>
    <row r="15" spans="1:10" ht="27" customHeight="1" x14ac:dyDescent="0.15">
      <c r="C15" s="483" t="str">
        <f>一括契約【税込用】必要積算経費一覧表_当該年度!C16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58"/>
      <c r="J15" s="58"/>
    </row>
    <row r="16" spans="1:10" ht="27" customHeight="1" x14ac:dyDescent="0.15">
      <c r="C16" s="228"/>
      <c r="D16" s="228" t="s">
        <v>89</v>
      </c>
      <c r="E16" s="229" t="str">
        <f>IF(一括契約【税込用】必要積算経費一覧表_当該年度!$H$20&lt;&gt;0, 一括契約【税込用】必要積算経費一覧表_当該年度!$H$20," ")</f>
        <v xml:space="preserve"> </v>
      </c>
      <c r="F16" s="346"/>
      <c r="G16" s="62"/>
      <c r="H16" s="62"/>
      <c r="I16" s="58"/>
      <c r="J16" s="58"/>
    </row>
    <row r="17" spans="3:22" ht="27" customHeight="1" thickBot="1" x14ac:dyDescent="0.2">
      <c r="C17" s="508" t="str">
        <f>一括契約【税込用】必要積算経費一覧表_当該年度!B24</f>
        <v>研究分担者：</v>
      </c>
      <c r="D17" s="508"/>
      <c r="E17" s="496" t="str">
        <f>IF(一括契約【税込用】必要積算経費一覧表_当該年度!$F$20&lt;&gt;0, 一括契約【税込用】必要積算経費一覧表_当該年度!$F$20," ")</f>
        <v xml:space="preserve"> </v>
      </c>
      <c r="F17" s="496"/>
      <c r="G17" s="496"/>
      <c r="H17" s="496"/>
      <c r="I17" s="59"/>
      <c r="J17" s="59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138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146</v>
      </c>
      <c r="J19" s="109" t="s">
        <v>147</v>
      </c>
      <c r="K19" s="480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329" t="str">
        <f>一括契約【税込用】必要積算経費一覧表_当該年度!$C$46</f>
        <v>Ⅰ　物品費</v>
      </c>
      <c r="D20" s="497" t="s">
        <v>254</v>
      </c>
      <c r="E20" s="497"/>
      <c r="F20" s="497"/>
      <c r="G20" s="498"/>
      <c r="H20" s="92">
        <f>H21+H37</f>
        <v>0</v>
      </c>
      <c r="I20" s="92">
        <f>I21+I37</f>
        <v>0</v>
      </c>
      <c r="J20" s="90">
        <f>J21+J37</f>
        <v>0</v>
      </c>
      <c r="K20" s="65">
        <f>H20+I20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一括契約【税込用】必要積算経費一覧表_当該年度!$D$47</f>
        <v>１　設備備品費</v>
      </c>
      <c r="E21" s="493"/>
      <c r="F21" s="493"/>
      <c r="G21" s="493"/>
      <c r="H21" s="94">
        <f>SUM(H22:H36)</f>
        <v>0</v>
      </c>
      <c r="I21" s="94">
        <f>SUM(I22:I36)</f>
        <v>0</v>
      </c>
      <c r="J21" s="91">
        <f>IFERROR(ROUNDDOWN(I21*一括契約【税込用】必要積算経費一覧表_当該年度!$G$70,0),0)</f>
        <v>0</v>
      </c>
      <c r="K21" s="89">
        <f>H21+I21</f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65"/>
      <c r="F22" s="348"/>
      <c r="G22" s="266"/>
      <c r="H22" s="161"/>
      <c r="I22" s="1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54"/>
      <c r="I23" s="1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54"/>
      <c r="I24" s="1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54"/>
      <c r="I25" s="1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9"/>
      <c r="H26" s="154"/>
      <c r="I26" s="1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9"/>
      <c r="H27" s="154"/>
      <c r="I27" s="1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9"/>
      <c r="H28" s="154"/>
      <c r="I28" s="1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9"/>
      <c r="H29" s="154"/>
      <c r="I29" s="1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9"/>
      <c r="H30" s="154"/>
      <c r="I30" s="1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9"/>
      <c r="H31" s="154"/>
      <c r="I31" s="1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9"/>
      <c r="H32" s="154"/>
      <c r="I32" s="1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9"/>
      <c r="H33" s="154"/>
      <c r="I33" s="1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9"/>
      <c r="H34" s="154"/>
      <c r="I34" s="1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9"/>
      <c r="H35" s="154"/>
      <c r="I35" s="1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thickBot="1" x14ac:dyDescent="0.2">
      <c r="C36" s="44"/>
      <c r="D36" s="157" t="s">
        <v>27</v>
      </c>
      <c r="E36" s="270"/>
      <c r="F36" s="350"/>
      <c r="G36" s="271"/>
      <c r="H36" s="158"/>
      <c r="I36" s="159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thickBot="1" x14ac:dyDescent="0.2">
      <c r="C37" s="43"/>
      <c r="D37" s="492" t="str">
        <f>一括契約【税込用】必要積算経費一覧表_当該年度!$D$48</f>
        <v>２　消耗品費</v>
      </c>
      <c r="E37" s="493"/>
      <c r="F37" s="493"/>
      <c r="G37" s="494"/>
      <c r="H37" s="94">
        <f>SUM(H38:H57)</f>
        <v>0</v>
      </c>
      <c r="I37" s="98">
        <f>SUM(I38:I57)</f>
        <v>0</v>
      </c>
      <c r="J37" s="88">
        <f>IFERROR(ROUNDDOWN(I37*一括契約【税込用】必要積算経費一覧表_当該年度!$G$70,0),0)</f>
        <v>0</v>
      </c>
      <c r="K37" s="88">
        <f>H37+I37</f>
        <v>0</v>
      </c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49" t="s">
        <v>3</v>
      </c>
      <c r="E38" s="265"/>
      <c r="F38" s="348"/>
      <c r="G38" s="272"/>
      <c r="H38" s="161"/>
      <c r="I38" s="1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4</v>
      </c>
      <c r="E39" s="267"/>
      <c r="F39" s="349"/>
      <c r="G39" s="269"/>
      <c r="H39" s="154"/>
      <c r="I39" s="1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5</v>
      </c>
      <c r="E40" s="267"/>
      <c r="F40" s="349"/>
      <c r="G40" s="269"/>
      <c r="H40" s="154"/>
      <c r="I40" s="1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51" t="s">
        <v>6</v>
      </c>
      <c r="E41" s="267"/>
      <c r="F41" s="349"/>
      <c r="G41" s="269"/>
      <c r="H41" s="154"/>
      <c r="I41" s="1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51" t="s">
        <v>7</v>
      </c>
      <c r="E42" s="267"/>
      <c r="F42" s="349"/>
      <c r="G42" s="269"/>
      <c r="H42" s="154"/>
      <c r="I42" s="1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51" t="s">
        <v>8</v>
      </c>
      <c r="E43" s="267"/>
      <c r="F43" s="349"/>
      <c r="G43" s="269"/>
      <c r="H43" s="154"/>
      <c r="I43" s="1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9</v>
      </c>
      <c r="E44" s="267"/>
      <c r="F44" s="349"/>
      <c r="G44" s="269"/>
      <c r="H44" s="154"/>
      <c r="I44" s="1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10</v>
      </c>
      <c r="E45" s="267"/>
      <c r="F45" s="349"/>
      <c r="G45" s="269"/>
      <c r="H45" s="154"/>
      <c r="I45" s="1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11</v>
      </c>
      <c r="E46" s="267"/>
      <c r="F46" s="349"/>
      <c r="G46" s="269"/>
      <c r="H46" s="154"/>
      <c r="I46" s="1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12</v>
      </c>
      <c r="E47" s="267"/>
      <c r="F47" s="349"/>
      <c r="G47" s="269"/>
      <c r="H47" s="154"/>
      <c r="I47" s="1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23</v>
      </c>
      <c r="E48" s="267"/>
      <c r="F48" s="349"/>
      <c r="G48" s="269"/>
      <c r="H48" s="154"/>
      <c r="I48" s="1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24</v>
      </c>
      <c r="E49" s="267"/>
      <c r="F49" s="349"/>
      <c r="G49" s="269"/>
      <c r="H49" s="154"/>
      <c r="I49" s="1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25</v>
      </c>
      <c r="E50" s="267"/>
      <c r="F50" s="349"/>
      <c r="G50" s="269"/>
      <c r="H50" s="154"/>
      <c r="I50" s="1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26</v>
      </c>
      <c r="E51" s="267"/>
      <c r="F51" s="349"/>
      <c r="G51" s="269"/>
      <c r="H51" s="154"/>
      <c r="I51" s="156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27</v>
      </c>
      <c r="E52" s="267"/>
      <c r="F52" s="349"/>
      <c r="G52" s="269"/>
      <c r="H52" s="154"/>
      <c r="I52" s="1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34</v>
      </c>
      <c r="E53" s="267"/>
      <c r="F53" s="349"/>
      <c r="G53" s="269"/>
      <c r="H53" s="154"/>
      <c r="I53" s="1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35</v>
      </c>
      <c r="E54" s="267"/>
      <c r="F54" s="349"/>
      <c r="G54" s="269"/>
      <c r="H54" s="154"/>
      <c r="I54" s="1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36</v>
      </c>
      <c r="E55" s="267"/>
      <c r="F55" s="349"/>
      <c r="G55" s="269"/>
      <c r="H55" s="154"/>
      <c r="I55" s="156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37</v>
      </c>
      <c r="E56" s="267"/>
      <c r="F56" s="349"/>
      <c r="G56" s="269"/>
      <c r="H56" s="154"/>
      <c r="I56" s="156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thickBot="1" x14ac:dyDescent="0.2">
      <c r="C57" s="45"/>
      <c r="D57" s="162" t="s">
        <v>38</v>
      </c>
      <c r="E57" s="273"/>
      <c r="F57" s="351"/>
      <c r="G57" s="274"/>
      <c r="H57" s="163"/>
      <c r="I57" s="164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3:22" ht="20.100000000000001" customHeight="1" x14ac:dyDescent="0.15">
      <c r="D58" s="46"/>
    </row>
    <row r="59" spans="3:22" ht="20.100000000000001" customHeight="1" x14ac:dyDescent="0.15">
      <c r="D59" s="46"/>
    </row>
  </sheetData>
  <sheetProtection algorithmName="SHA-512" hashValue="kB/9wj99f/1Gnmc4QCEY9q7vGCyKnycV/Pcb9Pflge+0Tm/Qz6Hk+Lgasfvec4zLuRvbB+f7/tZ5xNY2yEILUw==" saltValue="A1lponuSR+UMe0p7Ft3VrA==" spinCount="100000" sheet="1" formatCells="0" formatRows="0" insertRows="0"/>
  <protectedRanges>
    <protectedRange sqref="M19:V57" name="範囲2"/>
    <protectedRange sqref="D22:I36 D38:I57" name="範囲1"/>
  </protectedRanges>
  <mergeCells count="16">
    <mergeCell ref="D20:G20"/>
    <mergeCell ref="D21:G21"/>
    <mergeCell ref="D37:G37"/>
    <mergeCell ref="K18:K19"/>
    <mergeCell ref="C12:H12"/>
    <mergeCell ref="C15:D15"/>
    <mergeCell ref="C17:D17"/>
    <mergeCell ref="C14:D14"/>
    <mergeCell ref="I18:J18"/>
    <mergeCell ref="C13:D13"/>
    <mergeCell ref="E13:H13"/>
    <mergeCell ref="H18:H19"/>
    <mergeCell ref="C18:G18"/>
    <mergeCell ref="E15:H15"/>
    <mergeCell ref="E14:H14"/>
    <mergeCell ref="E17:H17"/>
  </mergeCells>
  <phoneticPr fontId="5"/>
  <dataValidations count="1">
    <dataValidation type="whole" operator="greaterThanOrEqual" allowBlank="1" showInputMessage="1" showErrorMessage="1" error="整数を入力してください。" sqref="H22:I36 H38:I5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I22" sqref="I22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A2"/>
      <c r="C2" s="260" t="str">
        <f>'代表者_明細(Ⅰ物品費）'!C2</f>
        <v>［記入要領］</v>
      </c>
    </row>
    <row r="3" spans="1:10" ht="12" x14ac:dyDescent="0.15">
      <c r="C3" s="264" t="str">
        <f>'代表者_明細(Ⅰ物品費）'!C3</f>
        <v>１．水色地/黄色地のセル</v>
      </c>
    </row>
    <row r="4" spans="1:10" ht="12" x14ac:dyDescent="0.15">
      <c r="C4" s="260" t="str">
        <f>'代表者_明細(Ⅰ物品費）'!C4</f>
        <v>　　・水色地のセルのみ必要事項を記入してください。</v>
      </c>
    </row>
    <row r="5" spans="1:10" ht="12" x14ac:dyDescent="0.15">
      <c r="C5" s="261" t="str">
        <f>'代表者_明細(Ⅰ物品費）'!C5</f>
        <v>　　・文字入力が不要なセルは空欄にしておいてください。</v>
      </c>
    </row>
    <row r="6" spans="1:10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0" ht="12" x14ac:dyDescent="0.15">
      <c r="C7" s="381" t="str">
        <f>'代表者_明細(Ⅰ物品費）'!C7</f>
        <v>２．行の追加・削除と行の高さ調整</v>
      </c>
    </row>
    <row r="8" spans="1:10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0" ht="12" x14ac:dyDescent="0.15">
      <c r="C9" s="260"/>
    </row>
    <row r="12" spans="1:10" ht="20.100000000000001" customHeight="1" x14ac:dyDescent="0.15">
      <c r="C12" s="481" t="s">
        <v>57</v>
      </c>
      <c r="D12" s="482"/>
      <c r="E12" s="482"/>
      <c r="F12" s="482"/>
      <c r="G12" s="482"/>
      <c r="H12" s="482"/>
    </row>
    <row r="13" spans="1:10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58"/>
      <c r="J13" s="58"/>
    </row>
    <row r="14" spans="1:10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58"/>
      <c r="J14" s="58"/>
    </row>
    <row r="15" spans="1:10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58"/>
      <c r="J15" s="58"/>
    </row>
    <row r="16" spans="1:10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IF(一括契約【税込用】必要積算経費一覧表_当該年度!$H$20&lt;&gt;0, 一括契約【税込用】必要積算経費一覧表_当該年度!$H$20," ")</f>
        <v xml:space="preserve"> </v>
      </c>
      <c r="F16" s="346"/>
      <c r="G16" s="62"/>
      <c r="H16" s="62"/>
      <c r="I16" s="58"/>
      <c r="J16" s="58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IF(一括契約【税込用】必要積算経費一覧表_当該年度!$F$20&lt;&gt;0, 一括契約【税込用】必要積算経費一覧表_当該年度!$F$20," ")</f>
        <v xml:space="preserve"> </v>
      </c>
      <c r="F17" s="496"/>
      <c r="G17" s="496"/>
      <c r="H17" s="496"/>
      <c r="I17" s="59"/>
      <c r="J17" s="59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138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146</v>
      </c>
      <c r="J19" s="109" t="s">
        <v>147</v>
      </c>
      <c r="K19" s="480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501" t="str">
        <f>一括契約【税込用】必要積算経費一覧表_当該年度!$C$49</f>
        <v>Ⅱ　人件費・謝金</v>
      </c>
      <c r="D20" s="502"/>
      <c r="E20" s="497" t="s">
        <v>254</v>
      </c>
      <c r="F20" s="497"/>
      <c r="G20" s="498"/>
      <c r="H20" s="92">
        <f>H21+H42</f>
        <v>0</v>
      </c>
      <c r="I20" s="92">
        <f>I21+I42</f>
        <v>0</v>
      </c>
      <c r="J20" s="99">
        <f>J21+J42</f>
        <v>0</v>
      </c>
      <c r="K20" s="65">
        <f>H20+I20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一括契約【税込用】必要積算経費一覧表_当該年度!$D$50</f>
        <v>１　人件費</v>
      </c>
      <c r="E21" s="493"/>
      <c r="F21" s="493"/>
      <c r="G21" s="493"/>
      <c r="H21" s="94">
        <f>SUM(H22:H41)</f>
        <v>0</v>
      </c>
      <c r="I21" s="101">
        <f>SUM(I22:I41)</f>
        <v>0</v>
      </c>
      <c r="J21" s="91">
        <f>IFERROR(ROUNDDOWN(I21*一括契約【税込用】必要積算経費一覧表_当該年度!$G$70,0),0)</f>
        <v>0</v>
      </c>
      <c r="K21" s="89">
        <f>H21+I21</f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28"/>
      <c r="I22" s="1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77"/>
      <c r="F23" s="349"/>
      <c r="G23" s="268"/>
      <c r="H23" s="129"/>
      <c r="I23" s="1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77"/>
      <c r="F24" s="349"/>
      <c r="G24" s="268"/>
      <c r="H24" s="129"/>
      <c r="I24" s="1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77"/>
      <c r="F25" s="349"/>
      <c r="G25" s="268"/>
      <c r="H25" s="129"/>
      <c r="I25" s="1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77"/>
      <c r="F26" s="349"/>
      <c r="G26" s="268"/>
      <c r="H26" s="129"/>
      <c r="I26" s="1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77"/>
      <c r="F27" s="349"/>
      <c r="G27" s="268"/>
      <c r="H27" s="129"/>
      <c r="I27" s="1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77"/>
      <c r="F28" s="349"/>
      <c r="G28" s="268"/>
      <c r="H28" s="129"/>
      <c r="I28" s="1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77"/>
      <c r="F29" s="349"/>
      <c r="G29" s="268"/>
      <c r="H29" s="129"/>
      <c r="I29" s="1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77"/>
      <c r="F30" s="349"/>
      <c r="G30" s="268"/>
      <c r="H30" s="129"/>
      <c r="I30" s="1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77"/>
      <c r="F31" s="349"/>
      <c r="G31" s="268"/>
      <c r="H31" s="129"/>
      <c r="I31" s="1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77"/>
      <c r="F32" s="349"/>
      <c r="G32" s="268"/>
      <c r="H32" s="129"/>
      <c r="I32" s="1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77"/>
      <c r="F33" s="349"/>
      <c r="G33" s="268"/>
      <c r="H33" s="129"/>
      <c r="I33" s="1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77"/>
      <c r="F34" s="349"/>
      <c r="G34" s="268"/>
      <c r="H34" s="129"/>
      <c r="I34" s="1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77"/>
      <c r="F35" s="349"/>
      <c r="G35" s="268"/>
      <c r="H35" s="129"/>
      <c r="I35" s="1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77"/>
      <c r="F36" s="349"/>
      <c r="G36" s="268"/>
      <c r="H36" s="129"/>
      <c r="I36" s="1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66"/>
      <c r="F37" s="352"/>
      <c r="G37" s="153"/>
      <c r="H37" s="129"/>
      <c r="I37" s="1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77"/>
      <c r="F38" s="349"/>
      <c r="G38" s="268"/>
      <c r="H38" s="129"/>
      <c r="I38" s="1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77"/>
      <c r="F39" s="349"/>
      <c r="G39" s="268"/>
      <c r="H39" s="129"/>
      <c r="I39" s="1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77"/>
      <c r="F40" s="353"/>
      <c r="G40" s="289"/>
      <c r="H40" s="129"/>
      <c r="I40" s="1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4"/>
      <c r="D41" s="157" t="s">
        <v>38</v>
      </c>
      <c r="E41" s="282"/>
      <c r="F41" s="354"/>
      <c r="G41" s="283"/>
      <c r="H41" s="130"/>
      <c r="I41" s="159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一括契約【税込用】必要積算経費一覧表_当該年度!$D$51</f>
        <v>２　謝金</v>
      </c>
      <c r="E42" s="499"/>
      <c r="F42" s="499"/>
      <c r="G42" s="500"/>
      <c r="H42" s="94">
        <f>SUM(H43:H52)</f>
        <v>0</v>
      </c>
      <c r="I42" s="98">
        <f>SUM(I43:I52)</f>
        <v>0</v>
      </c>
      <c r="J42" s="88">
        <f>IFERROR(ROUNDDOWN(I42*一括契約【税込用】必要積算経費一覧表_当該年度!$G$70,0),0)</f>
        <v>0</v>
      </c>
      <c r="K42" s="88">
        <f>H42+I42</f>
        <v>0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69" t="s">
        <v>3</v>
      </c>
      <c r="E43" s="276"/>
      <c r="F43" s="355"/>
      <c r="G43" s="284"/>
      <c r="H43" s="161"/>
      <c r="I43" s="177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9"/>
      <c r="H44" s="154"/>
      <c r="I44" s="177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77"/>
      <c r="F45" s="353"/>
      <c r="G45" s="269"/>
      <c r="H45" s="154"/>
      <c r="I45" s="177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77"/>
      <c r="F46" s="353"/>
      <c r="G46" s="285"/>
      <c r="H46" s="154"/>
      <c r="I46" s="177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51" t="s">
        <v>7</v>
      </c>
      <c r="E47" s="277"/>
      <c r="F47" s="353"/>
      <c r="G47" s="285"/>
      <c r="H47" s="154"/>
      <c r="I47" s="177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51" t="s">
        <v>8</v>
      </c>
      <c r="E48" s="277"/>
      <c r="F48" s="353"/>
      <c r="G48" s="285"/>
      <c r="H48" s="154"/>
      <c r="I48" s="177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51" t="s">
        <v>9</v>
      </c>
      <c r="E49" s="277"/>
      <c r="F49" s="353"/>
      <c r="G49" s="285"/>
      <c r="H49" s="154"/>
      <c r="I49" s="177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10</v>
      </c>
      <c r="E50" s="277"/>
      <c r="F50" s="353"/>
      <c r="G50" s="285"/>
      <c r="H50" s="154"/>
      <c r="I50" s="177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11</v>
      </c>
      <c r="E51" s="277"/>
      <c r="F51" s="353"/>
      <c r="G51" s="285"/>
      <c r="H51" s="154"/>
      <c r="I51" s="177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thickBot="1" x14ac:dyDescent="0.2">
      <c r="C52" s="47"/>
      <c r="D52" s="162" t="s">
        <v>12</v>
      </c>
      <c r="E52" s="286"/>
      <c r="F52" s="356"/>
      <c r="G52" s="287"/>
      <c r="H52" s="163"/>
      <c r="I52" s="184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D53" s="46"/>
      <c r="E53" s="275"/>
      <c r="F53" s="358"/>
      <c r="G53" s="275"/>
    </row>
    <row r="54" spans="3:22" ht="20.100000000000001" customHeight="1" x14ac:dyDescent="0.15">
      <c r="D54" s="46"/>
      <c r="E54" s="275"/>
      <c r="F54" s="358"/>
      <c r="G54" s="275"/>
    </row>
    <row r="55" spans="3:22" ht="20.100000000000001" customHeight="1" x14ac:dyDescent="0.15">
      <c r="E55" s="275"/>
      <c r="F55" s="358"/>
      <c r="G55" s="275"/>
    </row>
    <row r="56" spans="3:22" ht="20.100000000000001" customHeight="1" x14ac:dyDescent="0.15">
      <c r="E56" s="275"/>
      <c r="F56" s="358"/>
      <c r="G56" s="275"/>
    </row>
    <row r="57" spans="3:22" ht="20.100000000000001" customHeight="1" x14ac:dyDescent="0.15">
      <c r="E57" s="275"/>
      <c r="F57" s="358"/>
      <c r="G57" s="275"/>
    </row>
  </sheetData>
  <sheetProtection algorithmName="SHA-512" hashValue="kSpHz6JP2WCUAbtiFUbjAHDRxEuYRvX0h8azNDlmK6BcZBwuNAcrg9ixd/QL0HLPbektxx1PuBssERpT0o4pcw==" saltValue="DBvJ7BsMx+GJIl2vyZBH2Q==" spinCount="100000" sheet="1" formatCells="0" formatRows="0" insertRows="0"/>
  <protectedRanges>
    <protectedRange sqref="M19:V52" name="範囲2"/>
    <protectedRange sqref="D22:G41 I22:I41 D43:I52" name="範囲1"/>
  </protectedRanges>
  <mergeCells count="17">
    <mergeCell ref="C12:H12"/>
    <mergeCell ref="C15:D15"/>
    <mergeCell ref="C17:D17"/>
    <mergeCell ref="C14:D14"/>
    <mergeCell ref="I18:J18"/>
    <mergeCell ref="C13:D13"/>
    <mergeCell ref="E13:H13"/>
    <mergeCell ref="H18:H19"/>
    <mergeCell ref="C18:G18"/>
    <mergeCell ref="E15:H15"/>
    <mergeCell ref="E14:H14"/>
    <mergeCell ref="E17:H17"/>
    <mergeCell ref="C20:D20"/>
    <mergeCell ref="E20:G20"/>
    <mergeCell ref="D21:G21"/>
    <mergeCell ref="D42:G42"/>
    <mergeCell ref="K18:K19"/>
  </mergeCells>
  <phoneticPr fontId="5"/>
  <dataValidations count="1">
    <dataValidation type="whole" operator="greaterThanOrEqual" allowBlank="1" showInputMessage="1" showErrorMessage="1" error="整数を入力してください。" sqref="I22:I41 H43:I52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57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L26" sqref="L26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8" width="10.625" style="38" customWidth="1"/>
    <col min="9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A2"/>
      <c r="C2" s="260" t="str">
        <f>'代表者_明細(Ⅰ物品費）'!C2</f>
        <v>［記入要領］</v>
      </c>
    </row>
    <row r="3" spans="1:10" ht="12" x14ac:dyDescent="0.15">
      <c r="C3" s="264" t="str">
        <f>'代表者_明細(Ⅰ物品費）'!C3</f>
        <v>１．水色地/黄色地のセル</v>
      </c>
    </row>
    <row r="4" spans="1:10" ht="12" x14ac:dyDescent="0.15">
      <c r="C4" s="260" t="str">
        <f>'代表者_明細(Ⅰ物品費）'!C4</f>
        <v>　　・水色地のセルのみ必要事項を記入してください。</v>
      </c>
    </row>
    <row r="5" spans="1:10" ht="12" x14ac:dyDescent="0.15">
      <c r="C5" s="261" t="str">
        <f>'代表者_明細(Ⅰ物品費）'!C5</f>
        <v>　　・文字入力が不要なセルは空欄にしておいてください。</v>
      </c>
    </row>
    <row r="6" spans="1:10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0" ht="12" x14ac:dyDescent="0.15">
      <c r="C7" s="381" t="str">
        <f>'代表者_明細(Ⅰ物品費）'!C7</f>
        <v>２．行の追加・削除と行の高さ調整</v>
      </c>
    </row>
    <row r="8" spans="1:10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0" ht="12" x14ac:dyDescent="0.15">
      <c r="C9" s="260"/>
    </row>
    <row r="12" spans="1:10" ht="20.100000000000001" customHeight="1" x14ac:dyDescent="0.15">
      <c r="C12" s="481" t="s">
        <v>76</v>
      </c>
      <c r="D12" s="482"/>
      <c r="E12" s="482"/>
      <c r="F12" s="482"/>
      <c r="G12" s="482"/>
      <c r="H12" s="482"/>
    </row>
    <row r="13" spans="1:10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58"/>
      <c r="J13" s="58"/>
    </row>
    <row r="14" spans="1:10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62"/>
      <c r="J14" s="62"/>
    </row>
    <row r="15" spans="1:10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62"/>
      <c r="J15" s="62"/>
    </row>
    <row r="16" spans="1:10" ht="27" customHeight="1" x14ac:dyDescent="0.15">
      <c r="C16" s="228"/>
      <c r="D16" s="228" t="str">
        <f>一括契約【税込用】必要積算経費一覧表_当該年度!$B$18</f>
        <v>管理番号：</v>
      </c>
      <c r="E16" s="229" t="str">
        <f>IF(一括契約【税込用】必要積算経費一覧表_当該年度!$H$20&lt;&gt;0, 一括契約【税込用】必要積算経費一覧表_当該年度!$H$20," ")</f>
        <v xml:space="preserve"> </v>
      </c>
      <c r="F16" s="346"/>
      <c r="G16" s="62"/>
      <c r="H16" s="62"/>
      <c r="I16" s="62"/>
      <c r="J16" s="62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IF(一括契約【税込用】必要積算経費一覧表_当該年度!$F$20&lt;&gt;0, 一括契約【税込用】必要積算経費一覧表_当該年度!$F$20," ")</f>
        <v xml:space="preserve"> </v>
      </c>
      <c r="F17" s="496"/>
      <c r="G17" s="496"/>
      <c r="H17" s="496"/>
      <c r="I17" s="63"/>
      <c r="J17" s="63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145</v>
      </c>
      <c r="J18" s="486"/>
      <c r="K18" s="479" t="s">
        <v>138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146</v>
      </c>
      <c r="J19" s="109" t="s">
        <v>147</v>
      </c>
      <c r="K19" s="480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329" t="str">
        <f>一括契約【税込用】必要積算経費一覧表_当該年度!$C$52</f>
        <v>Ⅲ　旅費</v>
      </c>
      <c r="D20" s="497" t="s">
        <v>257</v>
      </c>
      <c r="E20" s="497"/>
      <c r="F20" s="497"/>
      <c r="G20" s="498"/>
      <c r="H20" s="92">
        <f>H21</f>
        <v>0</v>
      </c>
      <c r="I20" s="92">
        <f>I21</f>
        <v>0</v>
      </c>
      <c r="J20" s="90">
        <f>J21</f>
        <v>0</v>
      </c>
      <c r="K20" s="65">
        <f>H20+I20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一括契約【税込用】必要積算経費一覧表_当該年度!$D$53</f>
        <v>１　旅費</v>
      </c>
      <c r="E21" s="493"/>
      <c r="F21" s="493"/>
      <c r="G21" s="493"/>
      <c r="H21" s="94">
        <f>SUM(H22:H51)</f>
        <v>0</v>
      </c>
      <c r="I21" s="94">
        <f>SUM(I22:I51)</f>
        <v>0</v>
      </c>
      <c r="J21" s="91">
        <f>IFERROR(ROUNDDOWN(I21*一括契約【税込用】必要積算経費一覧表_当該年度!$G$70,0),0)</f>
        <v>0</v>
      </c>
      <c r="K21" s="89">
        <f>H21+I21</f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50"/>
      <c r="I22" s="1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54"/>
      <c r="I23" s="1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54"/>
      <c r="I24" s="1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54"/>
      <c r="I25" s="156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54"/>
      <c r="I26" s="1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54"/>
      <c r="I27" s="1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54"/>
      <c r="I28" s="1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54"/>
      <c r="I29" s="1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54"/>
      <c r="I30" s="1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54"/>
      <c r="I31" s="1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54"/>
      <c r="I32" s="1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54"/>
      <c r="I33" s="1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54"/>
      <c r="I34" s="1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54"/>
      <c r="I35" s="1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54"/>
      <c r="I36" s="1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54"/>
      <c r="I37" s="1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54"/>
      <c r="I38" s="1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54"/>
      <c r="I39" s="1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54"/>
      <c r="I40" s="1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x14ac:dyDescent="0.15">
      <c r="C41" s="43"/>
      <c r="D41" s="175" t="s">
        <v>38</v>
      </c>
      <c r="E41" s="278"/>
      <c r="F41" s="357"/>
      <c r="G41" s="279"/>
      <c r="H41" s="158"/>
      <c r="I41" s="1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x14ac:dyDescent="0.15">
      <c r="C42" s="43"/>
      <c r="D42" s="175" t="s">
        <v>78</v>
      </c>
      <c r="E42" s="278"/>
      <c r="F42" s="357"/>
      <c r="G42" s="288"/>
      <c r="H42" s="158"/>
      <c r="I42" s="1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75" t="s">
        <v>79</v>
      </c>
      <c r="E43" s="278"/>
      <c r="F43" s="357"/>
      <c r="G43" s="288"/>
      <c r="H43" s="158"/>
      <c r="I43" s="1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75" t="s">
        <v>80</v>
      </c>
      <c r="E44" s="278"/>
      <c r="F44" s="357"/>
      <c r="G44" s="288"/>
      <c r="H44" s="158"/>
      <c r="I44" s="1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75" t="s">
        <v>81</v>
      </c>
      <c r="E45" s="278"/>
      <c r="F45" s="357"/>
      <c r="G45" s="288"/>
      <c r="H45" s="158"/>
      <c r="I45" s="1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75" t="s">
        <v>82</v>
      </c>
      <c r="E46" s="278"/>
      <c r="F46" s="357"/>
      <c r="G46" s="288"/>
      <c r="H46" s="158"/>
      <c r="I46" s="1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x14ac:dyDescent="0.15">
      <c r="C47" s="43"/>
      <c r="D47" s="175" t="s">
        <v>83</v>
      </c>
      <c r="E47" s="278"/>
      <c r="F47" s="357"/>
      <c r="G47" s="288"/>
      <c r="H47" s="158"/>
      <c r="I47" s="1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x14ac:dyDescent="0.15">
      <c r="C48" s="43"/>
      <c r="D48" s="175" t="s">
        <v>84</v>
      </c>
      <c r="E48" s="278"/>
      <c r="F48" s="357"/>
      <c r="G48" s="288"/>
      <c r="H48" s="158"/>
      <c r="I48" s="1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75" t="s">
        <v>85</v>
      </c>
      <c r="E49" s="278"/>
      <c r="F49" s="357"/>
      <c r="G49" s="288"/>
      <c r="H49" s="158"/>
      <c r="I49" s="1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75" t="s">
        <v>86</v>
      </c>
      <c r="E50" s="278"/>
      <c r="F50" s="357"/>
      <c r="G50" s="288"/>
      <c r="H50" s="158"/>
      <c r="I50" s="1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thickBot="1" x14ac:dyDescent="0.2">
      <c r="C51" s="45"/>
      <c r="D51" s="162" t="s">
        <v>87</v>
      </c>
      <c r="E51" s="286"/>
      <c r="F51" s="356"/>
      <c r="G51" s="287"/>
      <c r="H51" s="163"/>
      <c r="I51" s="164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D52" s="46"/>
      <c r="E52" s="275"/>
      <c r="F52" s="358"/>
      <c r="G52" s="275"/>
    </row>
    <row r="53" spans="3:22" ht="20.100000000000001" customHeight="1" x14ac:dyDescent="0.15">
      <c r="D53" s="46"/>
      <c r="E53" s="275"/>
      <c r="F53" s="358"/>
      <c r="G53" s="275"/>
    </row>
    <row r="54" spans="3:22" ht="20.100000000000001" customHeight="1" x14ac:dyDescent="0.15">
      <c r="E54" s="275"/>
      <c r="F54" s="358"/>
      <c r="G54" s="275"/>
    </row>
    <row r="55" spans="3:22" ht="20.100000000000001" customHeight="1" x14ac:dyDescent="0.15">
      <c r="E55" s="275"/>
      <c r="F55" s="358"/>
      <c r="G55" s="275"/>
    </row>
    <row r="56" spans="3:22" ht="20.100000000000001" customHeight="1" x14ac:dyDescent="0.15">
      <c r="E56" s="275"/>
      <c r="F56" s="358"/>
      <c r="G56" s="275"/>
    </row>
    <row r="57" spans="3:22" ht="20.100000000000001" customHeight="1" x14ac:dyDescent="0.15">
      <c r="E57" s="275"/>
      <c r="F57" s="358"/>
      <c r="G57" s="275"/>
    </row>
  </sheetData>
  <sheetProtection algorithmName="SHA-512" hashValue="x0Velo5Rtj5dvHa4Sh1k3PDlZiilv0Va6CKo3Sxso/l6OrG1xtE+UI8z8qBc/H5xle2RinUOMzfgyXzW57p3sw==" saltValue="qnbQc2mRheokUd/COGv+Tw==" spinCount="100000" sheet="1" formatCells="0" formatRows="0" insertRows="0"/>
  <protectedRanges>
    <protectedRange sqref="M19:V51" name="範囲2"/>
    <protectedRange sqref="D22:I51" name="範囲1"/>
  </protectedRanges>
  <mergeCells count="15">
    <mergeCell ref="D21:G21"/>
    <mergeCell ref="C13:D13"/>
    <mergeCell ref="E13:H13"/>
    <mergeCell ref="H18:H19"/>
    <mergeCell ref="C18:G18"/>
    <mergeCell ref="E15:H15"/>
    <mergeCell ref="E14:H14"/>
    <mergeCell ref="E17:H17"/>
    <mergeCell ref="D20:G20"/>
    <mergeCell ref="K18:K19"/>
    <mergeCell ref="C12:H12"/>
    <mergeCell ref="C15:D15"/>
    <mergeCell ref="C17:D17"/>
    <mergeCell ref="C14:D14"/>
    <mergeCell ref="I18:J18"/>
  </mergeCells>
  <phoneticPr fontId="5"/>
  <dataValidations count="1">
    <dataValidation type="whole" operator="greaterThanOrEqual" allowBlank="1" showInputMessage="1" showErrorMessage="1" error="整数を入力してください。" sqref="H22:I51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98"/>
  <sheetViews>
    <sheetView zoomScaleNormal="100" workbookViewId="0">
      <pane xSplit="2" ySplit="9" topLeftCell="C10" activePane="bottomRight" state="frozen"/>
      <selection activeCell="A17" sqref="A17:XFD17"/>
      <selection pane="topRight" activeCell="A17" sqref="A17:XFD17"/>
      <selection pane="bottomLeft" activeCell="A17" sqref="A17:XFD17"/>
      <selection pane="bottomRight" activeCell="H22" sqref="H22"/>
    </sheetView>
  </sheetViews>
  <sheetFormatPr defaultColWidth="10.625" defaultRowHeight="20.100000000000001" customHeight="1" x14ac:dyDescent="0.15"/>
  <cols>
    <col min="1" max="1" width="9" style="38" customWidth="1"/>
    <col min="2" max="2" width="4.5" style="38" customWidth="1"/>
    <col min="3" max="3" width="10.625" style="38" customWidth="1"/>
    <col min="4" max="4" width="7" style="38" customWidth="1"/>
    <col min="5" max="5" width="50.625" style="38" customWidth="1"/>
    <col min="6" max="6" width="8.625" style="345" customWidth="1"/>
    <col min="7" max="7" width="28" style="38" customWidth="1"/>
    <col min="8" max="9" width="10.625" style="38" customWidth="1"/>
    <col min="10" max="10" width="10.625" style="38"/>
    <col min="11" max="11" width="15.5" style="38" customWidth="1"/>
    <col min="12" max="16384" width="10.625" style="38"/>
  </cols>
  <sheetData>
    <row r="1" spans="1:10" ht="20.100000000000001" customHeight="1" x14ac:dyDescent="0.15">
      <c r="A1" t="str">
        <f>一括契約【税込用】必要積算経費一覧表_当該年度!A1</f>
        <v>様式1-1-2（税込）（30-2)</v>
      </c>
    </row>
    <row r="2" spans="1:10" ht="13.5" x14ac:dyDescent="0.15">
      <c r="A2"/>
      <c r="C2" s="260" t="str">
        <f>'代表者_明細(Ⅰ物品費）'!C2</f>
        <v>［記入要領］</v>
      </c>
    </row>
    <row r="3" spans="1:10" ht="12" x14ac:dyDescent="0.15">
      <c r="C3" s="264" t="str">
        <f>'代表者_明細(Ⅰ物品費）'!C3</f>
        <v>１．水色地/黄色地のセル</v>
      </c>
    </row>
    <row r="4" spans="1:10" ht="12" x14ac:dyDescent="0.15">
      <c r="C4" s="260" t="str">
        <f>'代表者_明細(Ⅰ物品費）'!C4</f>
        <v>　　・水色地のセルのみ必要事項を記入してください。</v>
      </c>
    </row>
    <row r="5" spans="1:10" ht="12" x14ac:dyDescent="0.15">
      <c r="C5" s="261" t="str">
        <f>'代表者_明細(Ⅰ物品費）'!C5</f>
        <v>　　・文字入力が不要なセルは空欄にしておいてください。</v>
      </c>
    </row>
    <row r="6" spans="1:10" ht="12" x14ac:dyDescent="0.15">
      <c r="C6" s="260" t="str">
        <f>'代表者_明細(Ⅰ物品費）'!C6</f>
        <v>　　・変更時は、前回までの変更箇所を黒字、今回の変更箇所を赤字にしてください。</v>
      </c>
    </row>
    <row r="7" spans="1:10" ht="12" x14ac:dyDescent="0.15">
      <c r="C7" s="381" t="str">
        <f>'代表者_明細(Ⅰ物品費）'!C7</f>
        <v>２．行の追加・削除と行の高さ調整</v>
      </c>
    </row>
    <row r="8" spans="1:10" ht="12" x14ac:dyDescent="0.15">
      <c r="C8" s="260" t="str">
        <f>'代表者_明細(Ⅰ物品費）'!C8</f>
        <v>　・行を挿入される場合は、中項目の合計金額の計算式が反映される範囲内でお願いします。なお、行を削除することはできません。適宜、行の高さを調整ください。</v>
      </c>
    </row>
    <row r="9" spans="1:10" ht="12" x14ac:dyDescent="0.15">
      <c r="C9" s="260"/>
    </row>
    <row r="12" spans="1:10" ht="20.100000000000001" customHeight="1" x14ac:dyDescent="0.15">
      <c r="C12" s="481" t="s">
        <v>77</v>
      </c>
      <c r="D12" s="482"/>
      <c r="E12" s="482"/>
      <c r="F12" s="482"/>
      <c r="G12" s="482"/>
      <c r="H12" s="482"/>
    </row>
    <row r="13" spans="1:10" ht="20.100000000000001" customHeight="1" x14ac:dyDescent="0.15">
      <c r="C13" s="483" t="str">
        <f>一括契約【税込用】必要積算経費一覧表_当該年度!$C$14</f>
        <v>課題名：</v>
      </c>
      <c r="D13" s="483"/>
      <c r="E13" s="495" t="str">
        <f>IF(一括契約【税込用】必要積算経費一覧表_当該年度!$D$14&lt;&gt;0, 一括契約【税込用】必要積算経費一覧表_当該年度!$D$14," ")</f>
        <v>○○○○の研究開発</v>
      </c>
      <c r="F13" s="495"/>
      <c r="G13" s="495"/>
      <c r="H13" s="495"/>
      <c r="I13" s="60"/>
      <c r="J13" s="60"/>
    </row>
    <row r="14" spans="1:10" ht="39" customHeight="1" x14ac:dyDescent="0.15">
      <c r="C14" s="483" t="str">
        <f>一括契約【税込用】必要積算経費一覧表_当該年度!$C$15</f>
        <v>個別課題名：</v>
      </c>
      <c r="D14" s="483"/>
      <c r="E14" s="495" t="str">
        <f>IF(一括契約【税込用】必要積算経費一覧表_当該年度!$D$15&lt;&gt;0, 一括契約【税込用】必要積算経費一覧表_当該年度!$D$15," ")</f>
        <v>課題Ｘ　□□□□の研究開発</v>
      </c>
      <c r="F14" s="495"/>
      <c r="G14" s="495"/>
      <c r="H14" s="495"/>
      <c r="I14" s="60"/>
      <c r="J14" s="60"/>
    </row>
    <row r="15" spans="1:10" ht="27" customHeight="1" x14ac:dyDescent="0.15">
      <c r="C15" s="483" t="str">
        <f>一括契約【税込用】必要積算経費一覧表_当該年度!$C$16</f>
        <v>副題：</v>
      </c>
      <c r="D15" s="483"/>
      <c r="E15" s="495" t="str">
        <f>IF(一括契約【税込用】必要積算経費一覧表_当該年度!$D$16&lt;&gt;0, 一括契約【税込用】必要積算経費一覧表_当該年度!$D$16," ")</f>
        <v>△△△△の研究</v>
      </c>
      <c r="F15" s="495"/>
      <c r="G15" s="495"/>
      <c r="H15" s="495"/>
      <c r="I15" s="60"/>
      <c r="J15" s="60"/>
    </row>
    <row r="16" spans="1:10" ht="27" customHeight="1" x14ac:dyDescent="0.15">
      <c r="C16" s="228"/>
      <c r="D16" s="228" t="str">
        <f>一括契約【税込用】必要積算経費一覧表_当該年度!$B$18</f>
        <v>管理番号：</v>
      </c>
      <c r="E16" s="142" t="str">
        <f>IF(一括契約【税込用】必要積算経費一覧表_当該年度!$H$20&lt;&gt;0, 一括契約【税込用】必要積算経費一覧表_当該年度!$H$20," ")</f>
        <v xml:space="preserve"> </v>
      </c>
      <c r="F16" s="346"/>
      <c r="G16" s="62"/>
      <c r="H16" s="62"/>
      <c r="I16" s="60"/>
      <c r="J16" s="60"/>
    </row>
    <row r="17" spans="3:22" ht="27" customHeight="1" thickBot="1" x14ac:dyDescent="0.2">
      <c r="C17" s="508" t="str">
        <f>一括契約【税込用】必要積算経費一覧表_当該年度!$B$24</f>
        <v>研究分担者：</v>
      </c>
      <c r="D17" s="508"/>
      <c r="E17" s="496" t="str">
        <f>IF(一括契約【税込用】必要積算経費一覧表_当該年度!$F$20&lt;&gt;0, 一括契約【税込用】必要積算経費一覧表_当該年度!$F$20," ")</f>
        <v xml:space="preserve"> </v>
      </c>
      <c r="F17" s="496"/>
      <c r="G17" s="496"/>
      <c r="H17" s="496"/>
      <c r="I17" s="61"/>
      <c r="J17" s="132"/>
    </row>
    <row r="18" spans="3:22" ht="20.100000000000001" customHeight="1" x14ac:dyDescent="0.15">
      <c r="C18" s="489" t="s">
        <v>139</v>
      </c>
      <c r="D18" s="490"/>
      <c r="E18" s="490"/>
      <c r="F18" s="490"/>
      <c r="G18" s="491"/>
      <c r="H18" s="487" t="s">
        <v>136</v>
      </c>
      <c r="I18" s="485" t="s">
        <v>148</v>
      </c>
      <c r="J18" s="486"/>
      <c r="K18" s="479" t="s">
        <v>144</v>
      </c>
    </row>
    <row r="19" spans="3:22" ht="20.100000000000001" customHeight="1" thickBot="1" x14ac:dyDescent="0.2">
      <c r="C19" s="39" t="str">
        <f>'代表者_明細(Ⅰ物品費）'!$C$19</f>
        <v>大項目</v>
      </c>
      <c r="D19" s="40" t="str">
        <f>'代表者_明細(Ⅰ物品費）'!$D$19</f>
        <v>中項目</v>
      </c>
      <c r="E19" s="41" t="str">
        <f>'代表者_明細(Ⅰ物品費）'!$E$19</f>
        <v>小項目（品名等）</v>
      </c>
      <c r="F19" s="347" t="str">
        <f>'代表者_明細(Ⅰ物品費）'!$F$19</f>
        <v>研究開発項目</v>
      </c>
      <c r="G19" s="42" t="str">
        <f>'代表者_明細(Ⅰ物品費）'!$G$19</f>
        <v>実施内容等</v>
      </c>
      <c r="H19" s="488"/>
      <c r="I19" s="108" t="s">
        <v>149</v>
      </c>
      <c r="J19" s="109" t="s">
        <v>150</v>
      </c>
      <c r="K19" s="480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3:22" ht="20.100000000000001" customHeight="1" x14ac:dyDescent="0.15">
      <c r="C20" s="329" t="str">
        <f>一括契約【税込用】必要積算経費一覧表_当該年度!$C$54</f>
        <v>Ⅳ　その他</v>
      </c>
      <c r="D20" s="497" t="s">
        <v>254</v>
      </c>
      <c r="E20" s="497"/>
      <c r="F20" s="497"/>
      <c r="G20" s="498"/>
      <c r="H20" s="92">
        <f>H21+H42+H48+H59+H70+H76</f>
        <v>0</v>
      </c>
      <c r="I20" s="93">
        <f>I21+I42+I48+I59+I70+I76</f>
        <v>0</v>
      </c>
      <c r="J20" s="93">
        <f>J21+J42+J48+J59+J70+J76</f>
        <v>0</v>
      </c>
      <c r="K20" s="65">
        <f>H20+I20</f>
        <v>0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3:22" ht="20.100000000000001" customHeight="1" thickBot="1" x14ac:dyDescent="0.2">
      <c r="C21" s="43"/>
      <c r="D21" s="492" t="str">
        <f>一括契約【税込用】必要積算経費一覧表_当該年度!$D$55</f>
        <v>１　外注費</v>
      </c>
      <c r="E21" s="493"/>
      <c r="F21" s="493"/>
      <c r="G21" s="494"/>
      <c r="H21" s="94">
        <f>SUM(H22:H41)</f>
        <v>0</v>
      </c>
      <c r="I21" s="94">
        <f>SUM(I22:I41)</f>
        <v>0</v>
      </c>
      <c r="J21" s="91">
        <f>IFERROR(ROUNDDOWN(I21*一括契約【税込用】必要積算経費一覧表_当該年度!$G$70,0),0)</f>
        <v>0</v>
      </c>
      <c r="K21" s="89">
        <f>H21+I21</f>
        <v>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3:22" ht="20.100000000000001" customHeight="1" x14ac:dyDescent="0.15">
      <c r="C22" s="43"/>
      <c r="D22" s="149" t="s">
        <v>3</v>
      </c>
      <c r="E22" s="276"/>
      <c r="F22" s="348"/>
      <c r="G22" s="266"/>
      <c r="H22" s="161"/>
      <c r="I22" s="177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3:22" ht="20.100000000000001" customHeight="1" x14ac:dyDescent="0.15">
      <c r="C23" s="43"/>
      <c r="D23" s="151" t="s">
        <v>4</v>
      </c>
      <c r="E23" s="267"/>
      <c r="F23" s="349"/>
      <c r="G23" s="268"/>
      <c r="H23" s="154"/>
      <c r="I23" s="177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3:22" ht="20.100000000000001" customHeight="1" x14ac:dyDescent="0.15">
      <c r="C24" s="43"/>
      <c r="D24" s="151" t="s">
        <v>5</v>
      </c>
      <c r="E24" s="267"/>
      <c r="F24" s="349"/>
      <c r="G24" s="268"/>
      <c r="H24" s="154"/>
      <c r="I24" s="177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3:22" ht="20.100000000000001" customHeight="1" x14ac:dyDescent="0.15">
      <c r="C25" s="43"/>
      <c r="D25" s="151" t="s">
        <v>6</v>
      </c>
      <c r="E25" s="267"/>
      <c r="F25" s="349"/>
      <c r="G25" s="268"/>
      <c r="H25" s="154"/>
      <c r="I25" s="177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3:22" ht="20.100000000000001" customHeight="1" x14ac:dyDescent="0.15">
      <c r="C26" s="43"/>
      <c r="D26" s="151" t="s">
        <v>7</v>
      </c>
      <c r="E26" s="267"/>
      <c r="F26" s="349"/>
      <c r="G26" s="268"/>
      <c r="H26" s="154"/>
      <c r="I26" s="177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3:22" ht="20.100000000000001" customHeight="1" x14ac:dyDescent="0.15">
      <c r="C27" s="43"/>
      <c r="D27" s="151" t="s">
        <v>8</v>
      </c>
      <c r="E27" s="267"/>
      <c r="F27" s="349"/>
      <c r="G27" s="268"/>
      <c r="H27" s="154"/>
      <c r="I27" s="177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3:22" ht="20.100000000000001" customHeight="1" x14ac:dyDescent="0.15">
      <c r="C28" s="43"/>
      <c r="D28" s="151" t="s">
        <v>9</v>
      </c>
      <c r="E28" s="267"/>
      <c r="F28" s="349"/>
      <c r="G28" s="268"/>
      <c r="H28" s="154"/>
      <c r="I28" s="177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3:22" ht="20.100000000000001" customHeight="1" x14ac:dyDescent="0.15">
      <c r="C29" s="43"/>
      <c r="D29" s="151" t="s">
        <v>10</v>
      </c>
      <c r="E29" s="267"/>
      <c r="F29" s="349"/>
      <c r="G29" s="268"/>
      <c r="H29" s="154"/>
      <c r="I29" s="177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3:22" ht="20.100000000000001" customHeight="1" x14ac:dyDescent="0.15">
      <c r="C30" s="43"/>
      <c r="D30" s="151" t="s">
        <v>11</v>
      </c>
      <c r="E30" s="267"/>
      <c r="F30" s="349"/>
      <c r="G30" s="268"/>
      <c r="H30" s="154"/>
      <c r="I30" s="177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3:22" ht="20.100000000000001" customHeight="1" x14ac:dyDescent="0.15">
      <c r="C31" s="43"/>
      <c r="D31" s="151" t="s">
        <v>12</v>
      </c>
      <c r="E31" s="267"/>
      <c r="F31" s="349"/>
      <c r="G31" s="268"/>
      <c r="H31" s="154"/>
      <c r="I31" s="177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3:22" ht="20.100000000000001" customHeight="1" x14ac:dyDescent="0.15">
      <c r="C32" s="43"/>
      <c r="D32" s="151" t="s">
        <v>23</v>
      </c>
      <c r="E32" s="267"/>
      <c r="F32" s="349"/>
      <c r="G32" s="268"/>
      <c r="H32" s="154"/>
      <c r="I32" s="177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3:22" ht="20.100000000000001" customHeight="1" x14ac:dyDescent="0.15">
      <c r="C33" s="43"/>
      <c r="D33" s="151" t="s">
        <v>24</v>
      </c>
      <c r="E33" s="267"/>
      <c r="F33" s="349"/>
      <c r="G33" s="268"/>
      <c r="H33" s="154"/>
      <c r="I33" s="177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3:22" ht="20.100000000000001" customHeight="1" x14ac:dyDescent="0.15">
      <c r="C34" s="43"/>
      <c r="D34" s="151" t="s">
        <v>25</v>
      </c>
      <c r="E34" s="267"/>
      <c r="F34" s="349"/>
      <c r="G34" s="268"/>
      <c r="H34" s="154"/>
      <c r="I34" s="177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3:22" ht="20.100000000000001" customHeight="1" x14ac:dyDescent="0.15">
      <c r="C35" s="43"/>
      <c r="D35" s="151" t="s">
        <v>26</v>
      </c>
      <c r="E35" s="267"/>
      <c r="F35" s="349"/>
      <c r="G35" s="268"/>
      <c r="H35" s="154"/>
      <c r="I35" s="177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3:22" ht="20.100000000000001" customHeight="1" x14ac:dyDescent="0.15">
      <c r="C36" s="43"/>
      <c r="D36" s="151" t="s">
        <v>27</v>
      </c>
      <c r="E36" s="267"/>
      <c r="F36" s="349"/>
      <c r="G36" s="268"/>
      <c r="H36" s="154"/>
      <c r="I36" s="177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3:22" ht="20.100000000000001" customHeight="1" x14ac:dyDescent="0.15">
      <c r="C37" s="43"/>
      <c r="D37" s="151" t="s">
        <v>34</v>
      </c>
      <c r="E37" s="152"/>
      <c r="F37" s="352"/>
      <c r="G37" s="153"/>
      <c r="H37" s="154"/>
      <c r="I37" s="177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3:22" ht="20.100000000000001" customHeight="1" x14ac:dyDescent="0.15">
      <c r="C38" s="43"/>
      <c r="D38" s="151" t="s">
        <v>35</v>
      </c>
      <c r="E38" s="267"/>
      <c r="F38" s="349"/>
      <c r="G38" s="268"/>
      <c r="H38" s="154"/>
      <c r="I38" s="177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3:22" ht="20.100000000000001" customHeight="1" x14ac:dyDescent="0.15">
      <c r="C39" s="43"/>
      <c r="D39" s="151" t="s">
        <v>36</v>
      </c>
      <c r="E39" s="267"/>
      <c r="F39" s="349"/>
      <c r="G39" s="268"/>
      <c r="H39" s="154"/>
      <c r="I39" s="177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3:22" ht="20.100000000000001" customHeight="1" x14ac:dyDescent="0.15">
      <c r="C40" s="43"/>
      <c r="D40" s="151" t="s">
        <v>37</v>
      </c>
      <c r="E40" s="267"/>
      <c r="F40" s="353"/>
      <c r="G40" s="268"/>
      <c r="H40" s="154"/>
      <c r="I40" s="177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3:22" ht="20.100000000000001" customHeight="1" thickBot="1" x14ac:dyDescent="0.2">
      <c r="C41" s="43"/>
      <c r="D41" s="175" t="s">
        <v>38</v>
      </c>
      <c r="E41" s="278"/>
      <c r="F41" s="357"/>
      <c r="G41" s="279"/>
      <c r="H41" s="158"/>
      <c r="I41" s="178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3:22" ht="20.100000000000001" customHeight="1" thickBot="1" x14ac:dyDescent="0.2">
      <c r="C42" s="43"/>
      <c r="D42" s="492" t="str">
        <f>一括契約【税込用】必要積算経費一覧表_当該年度!$D$56</f>
        <v>２　印刷製本費</v>
      </c>
      <c r="E42" s="499"/>
      <c r="F42" s="499"/>
      <c r="G42" s="500"/>
      <c r="H42" s="94">
        <f>SUM(H43:H47)</f>
        <v>0</v>
      </c>
      <c r="I42" s="98">
        <f>SUM(I43:I47)</f>
        <v>0</v>
      </c>
      <c r="J42" s="88">
        <f>IFERROR(ROUNDDOWN(I42*一括契約【税込用】必要積算経費一覧表_当該年度!$G$70,0),0)</f>
        <v>0</v>
      </c>
      <c r="K42" s="88">
        <f>H42+I42</f>
        <v>0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3:22" ht="20.100000000000001" customHeight="1" x14ac:dyDescent="0.15">
      <c r="C43" s="43"/>
      <c r="D43" s="149" t="s">
        <v>3</v>
      </c>
      <c r="E43" s="280"/>
      <c r="F43" s="359"/>
      <c r="G43" s="266"/>
      <c r="H43" s="161"/>
      <c r="I43" s="177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3:22" ht="20.100000000000001" customHeight="1" x14ac:dyDescent="0.15">
      <c r="C44" s="43"/>
      <c r="D44" s="151" t="s">
        <v>4</v>
      </c>
      <c r="E44" s="267"/>
      <c r="F44" s="353"/>
      <c r="G44" s="268"/>
      <c r="H44" s="154"/>
      <c r="I44" s="177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3:22" ht="20.100000000000001" customHeight="1" x14ac:dyDescent="0.15">
      <c r="C45" s="43"/>
      <c r="D45" s="151" t="s">
        <v>5</v>
      </c>
      <c r="E45" s="267"/>
      <c r="F45" s="353"/>
      <c r="G45" s="268"/>
      <c r="H45" s="154"/>
      <c r="I45" s="177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3:22" ht="20.100000000000001" customHeight="1" x14ac:dyDescent="0.15">
      <c r="C46" s="43"/>
      <c r="D46" s="151" t="s">
        <v>6</v>
      </c>
      <c r="E46" s="267"/>
      <c r="F46" s="353"/>
      <c r="G46" s="268"/>
      <c r="H46" s="154"/>
      <c r="I46" s="177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3:22" ht="20.100000000000001" customHeight="1" thickBot="1" x14ac:dyDescent="0.2">
      <c r="C47" s="43"/>
      <c r="D47" s="175" t="s">
        <v>7</v>
      </c>
      <c r="E47" s="278"/>
      <c r="F47" s="357"/>
      <c r="G47" s="279"/>
      <c r="H47" s="158"/>
      <c r="I47" s="178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3:22" ht="20.100000000000001" customHeight="1" thickBot="1" x14ac:dyDescent="0.2">
      <c r="C48" s="43"/>
      <c r="D48" s="506" t="str">
        <f>一括契約【税込用】必要積算経費一覧表_当該年度!$D$57</f>
        <v>３　会議費</v>
      </c>
      <c r="E48" s="507"/>
      <c r="F48" s="507"/>
      <c r="G48" s="511"/>
      <c r="H48" s="94">
        <f>SUM(H49:H58)</f>
        <v>0</v>
      </c>
      <c r="I48" s="98">
        <f>SUM(I49:I58)</f>
        <v>0</v>
      </c>
      <c r="J48" s="88">
        <f>IFERROR(ROUNDDOWN(I48*一括契約【税込用】必要積算経費一覧表_当該年度!$G$70,0),0)</f>
        <v>0</v>
      </c>
      <c r="K48" s="88">
        <f>H48+I48</f>
        <v>0</v>
      </c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3:22" ht="20.100000000000001" customHeight="1" x14ac:dyDescent="0.15">
      <c r="C49" s="43"/>
      <c r="D49" s="149" t="s">
        <v>3</v>
      </c>
      <c r="E49" s="280"/>
      <c r="F49" s="359"/>
      <c r="G49" s="266"/>
      <c r="H49" s="161"/>
      <c r="I49" s="177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3:22" ht="20.100000000000001" customHeight="1" x14ac:dyDescent="0.15">
      <c r="C50" s="43"/>
      <c r="D50" s="151" t="s">
        <v>4</v>
      </c>
      <c r="E50" s="267"/>
      <c r="F50" s="353"/>
      <c r="G50" s="268"/>
      <c r="H50" s="154"/>
      <c r="I50" s="177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3:22" ht="20.100000000000001" customHeight="1" x14ac:dyDescent="0.15">
      <c r="C51" s="43"/>
      <c r="D51" s="151" t="s">
        <v>5</v>
      </c>
      <c r="E51" s="267"/>
      <c r="F51" s="353"/>
      <c r="G51" s="268"/>
      <c r="H51" s="154"/>
      <c r="I51" s="177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3:22" ht="20.100000000000001" customHeight="1" x14ac:dyDescent="0.15">
      <c r="C52" s="43"/>
      <c r="D52" s="151" t="s">
        <v>6</v>
      </c>
      <c r="E52" s="267"/>
      <c r="F52" s="353"/>
      <c r="G52" s="268"/>
      <c r="H52" s="154"/>
      <c r="I52" s="177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3:22" ht="20.100000000000001" customHeight="1" x14ac:dyDescent="0.15">
      <c r="C53" s="43"/>
      <c r="D53" s="151" t="s">
        <v>7</v>
      </c>
      <c r="E53" s="267"/>
      <c r="F53" s="353"/>
      <c r="G53" s="268"/>
      <c r="H53" s="154"/>
      <c r="I53" s="177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3:22" ht="20.100000000000001" customHeight="1" x14ac:dyDescent="0.15">
      <c r="C54" s="43"/>
      <c r="D54" s="151" t="s">
        <v>8</v>
      </c>
      <c r="E54" s="267"/>
      <c r="F54" s="353"/>
      <c r="G54" s="268"/>
      <c r="H54" s="154"/>
      <c r="I54" s="177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3:22" ht="20.100000000000001" customHeight="1" x14ac:dyDescent="0.15">
      <c r="C55" s="43"/>
      <c r="D55" s="151" t="s">
        <v>9</v>
      </c>
      <c r="E55" s="267"/>
      <c r="F55" s="353"/>
      <c r="G55" s="268"/>
      <c r="H55" s="154"/>
      <c r="I55" s="177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3:22" ht="20.100000000000001" customHeight="1" x14ac:dyDescent="0.15">
      <c r="C56" s="43"/>
      <c r="D56" s="151" t="s">
        <v>10</v>
      </c>
      <c r="E56" s="267"/>
      <c r="F56" s="353"/>
      <c r="G56" s="268"/>
      <c r="H56" s="154"/>
      <c r="I56" s="177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3:22" ht="20.100000000000001" customHeight="1" x14ac:dyDescent="0.15">
      <c r="C57" s="43"/>
      <c r="D57" s="151" t="s">
        <v>11</v>
      </c>
      <c r="E57" s="267"/>
      <c r="F57" s="353"/>
      <c r="G57" s="268"/>
      <c r="H57" s="154"/>
      <c r="I57" s="177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3:22" ht="20.100000000000001" customHeight="1" thickBot="1" x14ac:dyDescent="0.2">
      <c r="C58" s="223"/>
      <c r="D58" s="157" t="s">
        <v>12</v>
      </c>
      <c r="E58" s="167"/>
      <c r="F58" s="360"/>
      <c r="G58" s="168"/>
      <c r="H58" s="180"/>
      <c r="I58" s="181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3:22" ht="20.100000000000001" customHeight="1" thickBot="1" x14ac:dyDescent="0.2">
      <c r="C59" s="43"/>
      <c r="D59" s="492" t="str">
        <f>一括契約【税込用】必要積算経費一覧表_当該年度!$D$58</f>
        <v>４　通信運搬費</v>
      </c>
      <c r="E59" s="493"/>
      <c r="F59" s="493"/>
      <c r="G59" s="494"/>
      <c r="H59" s="94">
        <f>SUM(H60:H69)</f>
        <v>0</v>
      </c>
      <c r="I59" s="98">
        <f>SUM(I60:I69)</f>
        <v>0</v>
      </c>
      <c r="J59" s="88">
        <f>IFERROR(ROUNDDOWN(I59*一括契約【税込用】必要積算経費一覧表_当該年度!$G$70,0),0)</f>
        <v>0</v>
      </c>
      <c r="K59" s="88">
        <f>H59+I59</f>
        <v>0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3:22" ht="20.100000000000001" customHeight="1" x14ac:dyDescent="0.15">
      <c r="C60" s="43"/>
      <c r="D60" s="169" t="s">
        <v>182</v>
      </c>
      <c r="E60" s="165"/>
      <c r="F60" s="361"/>
      <c r="G60" s="170"/>
      <c r="H60" s="161"/>
      <c r="I60" s="177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3:22" ht="20.100000000000001" customHeight="1" x14ac:dyDescent="0.15">
      <c r="C61" s="43"/>
      <c r="D61" s="151" t="s">
        <v>4</v>
      </c>
      <c r="E61" s="152"/>
      <c r="F61" s="362"/>
      <c r="G61" s="155"/>
      <c r="H61" s="154"/>
      <c r="I61" s="177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3:22" ht="20.100000000000001" customHeight="1" x14ac:dyDescent="0.15">
      <c r="C62" s="43"/>
      <c r="D62" s="151" t="s">
        <v>5</v>
      </c>
      <c r="E62" s="166"/>
      <c r="F62" s="362"/>
      <c r="G62" s="155"/>
      <c r="H62" s="154"/>
      <c r="I62" s="177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3:22" ht="20.100000000000001" customHeight="1" x14ac:dyDescent="0.15">
      <c r="C63" s="43"/>
      <c r="D63" s="151" t="s">
        <v>6</v>
      </c>
      <c r="E63" s="166"/>
      <c r="F63" s="362"/>
      <c r="G63" s="155"/>
      <c r="H63" s="154"/>
      <c r="I63" s="177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3:22" ht="20.100000000000001" customHeight="1" x14ac:dyDescent="0.15">
      <c r="C64" s="43"/>
      <c r="D64" s="151" t="s">
        <v>7</v>
      </c>
      <c r="E64" s="166"/>
      <c r="F64" s="362"/>
      <c r="G64" s="155"/>
      <c r="H64" s="154"/>
      <c r="I64" s="177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3:22" ht="20.100000000000001" customHeight="1" x14ac:dyDescent="0.15">
      <c r="C65" s="43"/>
      <c r="D65" s="151" t="s">
        <v>8</v>
      </c>
      <c r="E65" s="166"/>
      <c r="F65" s="362"/>
      <c r="G65" s="155"/>
      <c r="H65" s="154"/>
      <c r="I65" s="177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3:22" ht="20.100000000000001" customHeight="1" x14ac:dyDescent="0.15">
      <c r="C66" s="43"/>
      <c r="D66" s="151" t="s">
        <v>9</v>
      </c>
      <c r="E66" s="166"/>
      <c r="F66" s="362"/>
      <c r="G66" s="155"/>
      <c r="H66" s="154"/>
      <c r="I66" s="177"/>
      <c r="M66" s="56"/>
      <c r="N66" s="56"/>
      <c r="O66" s="56"/>
      <c r="P66" s="56"/>
      <c r="Q66" s="56"/>
      <c r="R66" s="56"/>
      <c r="S66" s="56"/>
      <c r="T66" s="56"/>
      <c r="U66" s="56"/>
      <c r="V66" s="56"/>
    </row>
    <row r="67" spans="3:22" ht="20.100000000000001" customHeight="1" x14ac:dyDescent="0.15">
      <c r="C67" s="43"/>
      <c r="D67" s="151" t="s">
        <v>10</v>
      </c>
      <c r="E67" s="166"/>
      <c r="F67" s="362"/>
      <c r="G67" s="155"/>
      <c r="H67" s="154"/>
      <c r="I67" s="177"/>
      <c r="M67" s="56"/>
      <c r="N67" s="56"/>
      <c r="O67" s="56"/>
      <c r="P67" s="56"/>
      <c r="Q67" s="56"/>
      <c r="R67" s="56"/>
      <c r="S67" s="56"/>
      <c r="T67" s="56"/>
      <c r="U67" s="56"/>
      <c r="V67" s="56"/>
    </row>
    <row r="68" spans="3:22" ht="20.100000000000001" customHeight="1" x14ac:dyDescent="0.15">
      <c r="C68" s="43"/>
      <c r="D68" s="151" t="s">
        <v>11</v>
      </c>
      <c r="E68" s="166"/>
      <c r="F68" s="362"/>
      <c r="G68" s="171"/>
      <c r="H68" s="154"/>
      <c r="I68" s="177"/>
      <c r="M68" s="56"/>
      <c r="N68" s="56"/>
      <c r="O68" s="56"/>
      <c r="P68" s="56"/>
      <c r="Q68" s="56"/>
      <c r="R68" s="56"/>
      <c r="S68" s="56"/>
      <c r="T68" s="56"/>
      <c r="U68" s="56"/>
      <c r="V68" s="56"/>
    </row>
    <row r="69" spans="3:22" ht="20.100000000000001" customHeight="1" thickBot="1" x14ac:dyDescent="0.2">
      <c r="C69" s="44"/>
      <c r="D69" s="157" t="s">
        <v>12</v>
      </c>
      <c r="E69" s="167"/>
      <c r="F69" s="360"/>
      <c r="G69" s="182"/>
      <c r="H69" s="158"/>
      <c r="I69" s="178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3:22" ht="20.100000000000001" customHeight="1" thickBot="1" x14ac:dyDescent="0.2">
      <c r="C70" s="43"/>
      <c r="D70" s="492" t="str">
        <f>一括契約【税込用】必要積算経費一覧表_当該年度!$D$59</f>
        <v>５　光熱水料</v>
      </c>
      <c r="E70" s="493"/>
      <c r="F70" s="493"/>
      <c r="G70" s="494"/>
      <c r="H70" s="94">
        <f>SUM(H71:H75)</f>
        <v>0</v>
      </c>
      <c r="I70" s="98">
        <f>SUM(I71:I75)</f>
        <v>0</v>
      </c>
      <c r="J70" s="88">
        <f>IFERROR(ROUNDDOWN(I70*一括契約【税込用】必要積算経費一覧表_当該年度!$G$70,0),0)</f>
        <v>0</v>
      </c>
      <c r="K70" s="88">
        <f>H70+I70</f>
        <v>0</v>
      </c>
      <c r="M70" s="56"/>
      <c r="N70" s="56"/>
      <c r="O70" s="56"/>
      <c r="P70" s="56"/>
      <c r="Q70" s="56"/>
      <c r="R70" s="56"/>
      <c r="S70" s="56"/>
      <c r="T70" s="56"/>
      <c r="U70" s="56"/>
      <c r="V70" s="56"/>
    </row>
    <row r="71" spans="3:22" ht="20.100000000000001" customHeight="1" x14ac:dyDescent="0.15">
      <c r="C71" s="43"/>
      <c r="D71" s="149" t="s">
        <v>3</v>
      </c>
      <c r="E71" s="165"/>
      <c r="F71" s="361"/>
      <c r="G71" s="225"/>
      <c r="H71" s="161"/>
      <c r="I71" s="177"/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3:22" ht="20.100000000000001" customHeight="1" x14ac:dyDescent="0.15">
      <c r="C72" s="43"/>
      <c r="D72" s="151" t="s">
        <v>4</v>
      </c>
      <c r="E72" s="166"/>
      <c r="F72" s="362"/>
      <c r="G72" s="171"/>
      <c r="H72" s="154"/>
      <c r="I72" s="177"/>
      <c r="M72" s="56"/>
      <c r="N72" s="56"/>
      <c r="O72" s="56"/>
      <c r="P72" s="56"/>
      <c r="Q72" s="56"/>
      <c r="R72" s="56"/>
      <c r="S72" s="56"/>
      <c r="T72" s="56"/>
      <c r="U72" s="56"/>
      <c r="V72" s="56"/>
    </row>
    <row r="73" spans="3:22" ht="20.100000000000001" customHeight="1" x14ac:dyDescent="0.15">
      <c r="C73" s="43"/>
      <c r="D73" s="151" t="s">
        <v>5</v>
      </c>
      <c r="E73" s="166"/>
      <c r="F73" s="362"/>
      <c r="G73" s="171"/>
      <c r="H73" s="154"/>
      <c r="I73" s="177"/>
      <c r="M73" s="56"/>
      <c r="N73" s="56"/>
      <c r="O73" s="56"/>
      <c r="P73" s="56"/>
      <c r="Q73" s="56"/>
      <c r="R73" s="56"/>
      <c r="S73" s="56"/>
      <c r="T73" s="56"/>
      <c r="U73" s="56"/>
      <c r="V73" s="56"/>
    </row>
    <row r="74" spans="3:22" ht="20.100000000000001" customHeight="1" x14ac:dyDescent="0.15">
      <c r="C74" s="43"/>
      <c r="D74" s="151" t="s">
        <v>6</v>
      </c>
      <c r="E74" s="166"/>
      <c r="F74" s="362"/>
      <c r="G74" s="171"/>
      <c r="H74" s="154"/>
      <c r="I74" s="177"/>
      <c r="M74" s="56"/>
      <c r="N74" s="56"/>
      <c r="O74" s="56"/>
      <c r="P74" s="56"/>
      <c r="Q74" s="56"/>
      <c r="R74" s="56"/>
      <c r="S74" s="56"/>
      <c r="T74" s="56"/>
      <c r="U74" s="56"/>
      <c r="V74" s="56"/>
    </row>
    <row r="75" spans="3:22" ht="20.100000000000001" customHeight="1" thickBot="1" x14ac:dyDescent="0.2">
      <c r="C75" s="43"/>
      <c r="D75" s="157" t="s">
        <v>7</v>
      </c>
      <c r="E75" s="167"/>
      <c r="F75" s="360"/>
      <c r="G75" s="182"/>
      <c r="H75" s="158"/>
      <c r="I75" s="177"/>
      <c r="M75" s="56"/>
      <c r="N75" s="56"/>
      <c r="O75" s="56"/>
      <c r="P75" s="56"/>
      <c r="Q75" s="56"/>
      <c r="R75" s="56"/>
      <c r="S75" s="56"/>
      <c r="T75" s="56"/>
      <c r="U75" s="56"/>
      <c r="V75" s="56"/>
    </row>
    <row r="76" spans="3:22" ht="20.100000000000001" customHeight="1" thickBot="1" x14ac:dyDescent="0.2">
      <c r="C76" s="43"/>
      <c r="D76" s="492" t="str">
        <f>一括契約【税込用】必要積算経費一覧表_当該年度!$D$60</f>
        <v>６　その他(諸経費）</v>
      </c>
      <c r="E76" s="493"/>
      <c r="F76" s="493"/>
      <c r="G76" s="494"/>
      <c r="H76" s="94">
        <f>SUM(H77:H96)</f>
        <v>0</v>
      </c>
      <c r="I76" s="98">
        <f>SUM(I77:I96)</f>
        <v>0</v>
      </c>
      <c r="J76" s="88">
        <f>IFERROR(ROUNDDOWN(I76*一括契約【税込用】必要積算経費一覧表_当該年度!$G$70,0),0)</f>
        <v>0</v>
      </c>
      <c r="K76" s="88">
        <f>H76+I76</f>
        <v>0</v>
      </c>
      <c r="M76" s="56"/>
      <c r="N76" s="56"/>
      <c r="O76" s="56"/>
      <c r="P76" s="56"/>
      <c r="Q76" s="56"/>
      <c r="R76" s="56"/>
      <c r="S76" s="56"/>
      <c r="T76" s="56"/>
      <c r="U76" s="56"/>
      <c r="V76" s="56"/>
    </row>
    <row r="77" spans="3:22" ht="20.100000000000001" customHeight="1" x14ac:dyDescent="0.15">
      <c r="C77" s="43"/>
      <c r="D77" s="149" t="s">
        <v>3</v>
      </c>
      <c r="E77" s="179"/>
      <c r="F77" s="363"/>
      <c r="G77" s="160"/>
      <c r="H77" s="161"/>
      <c r="I77" s="156"/>
      <c r="M77" s="56"/>
      <c r="N77" s="56"/>
      <c r="O77" s="56"/>
      <c r="P77" s="56"/>
      <c r="Q77" s="56"/>
      <c r="R77" s="56"/>
      <c r="S77" s="56"/>
      <c r="T77" s="56"/>
      <c r="U77" s="56"/>
      <c r="V77" s="56"/>
    </row>
    <row r="78" spans="3:22" ht="20.100000000000001" customHeight="1" x14ac:dyDescent="0.15">
      <c r="C78" s="43"/>
      <c r="D78" s="149" t="s">
        <v>4</v>
      </c>
      <c r="E78" s="179"/>
      <c r="F78" s="364"/>
      <c r="G78" s="225"/>
      <c r="H78" s="161"/>
      <c r="I78" s="1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3:22" ht="20.100000000000001" customHeight="1" x14ac:dyDescent="0.15">
      <c r="C79" s="43"/>
      <c r="D79" s="149" t="s">
        <v>5</v>
      </c>
      <c r="E79" s="179"/>
      <c r="F79" s="364"/>
      <c r="G79" s="225"/>
      <c r="H79" s="161"/>
      <c r="I79" s="156"/>
      <c r="M79" s="56"/>
      <c r="N79" s="56"/>
      <c r="O79" s="56"/>
      <c r="P79" s="56"/>
      <c r="Q79" s="56"/>
      <c r="R79" s="56"/>
      <c r="S79" s="56"/>
      <c r="T79" s="56"/>
      <c r="U79" s="56"/>
      <c r="V79" s="56"/>
    </row>
    <row r="80" spans="3:22" ht="20.100000000000001" customHeight="1" x14ac:dyDescent="0.15">
      <c r="C80" s="43"/>
      <c r="D80" s="149" t="s">
        <v>6</v>
      </c>
      <c r="E80" s="179"/>
      <c r="F80" s="364"/>
      <c r="G80" s="225"/>
      <c r="H80" s="161"/>
      <c r="I80" s="156"/>
      <c r="M80" s="56"/>
      <c r="N80" s="56"/>
      <c r="O80" s="56"/>
      <c r="P80" s="56"/>
      <c r="Q80" s="56"/>
      <c r="R80" s="56"/>
      <c r="S80" s="56"/>
      <c r="T80" s="56"/>
      <c r="U80" s="56"/>
      <c r="V80" s="56"/>
    </row>
    <row r="81" spans="3:22" ht="20.100000000000001" customHeight="1" x14ac:dyDescent="0.15">
      <c r="C81" s="43"/>
      <c r="D81" s="149" t="s">
        <v>7</v>
      </c>
      <c r="E81" s="179"/>
      <c r="F81" s="364"/>
      <c r="G81" s="225"/>
      <c r="H81" s="161"/>
      <c r="I81" s="156"/>
      <c r="M81" s="56"/>
      <c r="N81" s="56"/>
      <c r="O81" s="56"/>
      <c r="P81" s="56"/>
      <c r="Q81" s="56"/>
      <c r="R81" s="56"/>
      <c r="S81" s="56"/>
      <c r="T81" s="56"/>
      <c r="U81" s="56"/>
      <c r="V81" s="56"/>
    </row>
    <row r="82" spans="3:22" ht="20.100000000000001" customHeight="1" x14ac:dyDescent="0.15">
      <c r="C82" s="43"/>
      <c r="D82" s="149" t="s">
        <v>8</v>
      </c>
      <c r="E82" s="179"/>
      <c r="F82" s="364"/>
      <c r="G82" s="225"/>
      <c r="H82" s="161"/>
      <c r="I82" s="156"/>
      <c r="M82" s="56"/>
      <c r="N82" s="56"/>
      <c r="O82" s="56"/>
      <c r="P82" s="56"/>
      <c r="Q82" s="56"/>
      <c r="R82" s="56"/>
      <c r="S82" s="56"/>
      <c r="T82" s="56"/>
      <c r="U82" s="56"/>
      <c r="V82" s="56"/>
    </row>
    <row r="83" spans="3:22" ht="20.100000000000001" customHeight="1" x14ac:dyDescent="0.15">
      <c r="C83" s="43"/>
      <c r="D83" s="149" t="s">
        <v>9</v>
      </c>
      <c r="E83" s="179"/>
      <c r="F83" s="364"/>
      <c r="G83" s="225"/>
      <c r="H83" s="161"/>
      <c r="I83" s="156"/>
      <c r="M83" s="56"/>
      <c r="N83" s="56"/>
      <c r="O83" s="56"/>
      <c r="P83" s="56"/>
      <c r="Q83" s="56"/>
      <c r="R83" s="56"/>
      <c r="S83" s="56"/>
      <c r="T83" s="56"/>
      <c r="U83" s="56"/>
      <c r="V83" s="56"/>
    </row>
    <row r="84" spans="3:22" ht="20.100000000000001" customHeight="1" x14ac:dyDescent="0.15">
      <c r="C84" s="43"/>
      <c r="D84" s="149" t="s">
        <v>10</v>
      </c>
      <c r="E84" s="179"/>
      <c r="F84" s="364"/>
      <c r="G84" s="225"/>
      <c r="H84" s="161"/>
      <c r="I84" s="156"/>
      <c r="M84" s="56"/>
      <c r="N84" s="56"/>
      <c r="O84" s="56"/>
      <c r="P84" s="56"/>
      <c r="Q84" s="56"/>
      <c r="R84" s="56"/>
      <c r="S84" s="56"/>
      <c r="T84" s="56"/>
      <c r="U84" s="56"/>
      <c r="V84" s="56"/>
    </row>
    <row r="85" spans="3:22" ht="20.100000000000001" customHeight="1" x14ac:dyDescent="0.15">
      <c r="C85" s="43"/>
      <c r="D85" s="149" t="s">
        <v>11</v>
      </c>
      <c r="E85" s="179"/>
      <c r="F85" s="364"/>
      <c r="G85" s="225"/>
      <c r="H85" s="161"/>
      <c r="I85" s="156"/>
      <c r="M85" s="56"/>
      <c r="N85" s="56"/>
      <c r="O85" s="56"/>
      <c r="P85" s="56"/>
      <c r="Q85" s="56"/>
      <c r="R85" s="56"/>
      <c r="S85" s="56"/>
      <c r="T85" s="56"/>
      <c r="U85" s="56"/>
      <c r="V85" s="56"/>
    </row>
    <row r="86" spans="3:22" ht="20.100000000000001" customHeight="1" x14ac:dyDescent="0.15">
      <c r="C86" s="43"/>
      <c r="D86" s="149" t="s">
        <v>12</v>
      </c>
      <c r="E86" s="179"/>
      <c r="F86" s="364"/>
      <c r="G86" s="225"/>
      <c r="H86" s="161"/>
      <c r="I86" s="1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3:22" ht="20.100000000000001" customHeight="1" x14ac:dyDescent="0.15">
      <c r="C87" s="43"/>
      <c r="D87" s="149" t="s">
        <v>23</v>
      </c>
      <c r="E87" s="179"/>
      <c r="F87" s="364"/>
      <c r="G87" s="225"/>
      <c r="H87" s="161"/>
      <c r="I87" s="156"/>
      <c r="M87" s="56"/>
      <c r="N87" s="56"/>
      <c r="O87" s="56"/>
      <c r="P87" s="56"/>
      <c r="Q87" s="56"/>
      <c r="R87" s="56"/>
      <c r="S87" s="56"/>
      <c r="T87" s="56"/>
      <c r="U87" s="56"/>
      <c r="V87" s="56"/>
    </row>
    <row r="88" spans="3:22" ht="20.100000000000001" customHeight="1" x14ac:dyDescent="0.15">
      <c r="C88" s="43"/>
      <c r="D88" s="149" t="s">
        <v>24</v>
      </c>
      <c r="E88" s="179"/>
      <c r="F88" s="364"/>
      <c r="G88" s="225"/>
      <c r="H88" s="161"/>
      <c r="I88" s="156"/>
      <c r="M88" s="56"/>
      <c r="N88" s="56"/>
      <c r="O88" s="56"/>
      <c r="P88" s="56"/>
      <c r="Q88" s="56"/>
      <c r="R88" s="56"/>
      <c r="S88" s="56"/>
      <c r="T88" s="56"/>
      <c r="U88" s="56"/>
      <c r="V88" s="56"/>
    </row>
    <row r="89" spans="3:22" ht="20.100000000000001" customHeight="1" x14ac:dyDescent="0.15">
      <c r="C89" s="43"/>
      <c r="D89" s="149" t="s">
        <v>25</v>
      </c>
      <c r="E89" s="179"/>
      <c r="F89" s="364"/>
      <c r="G89" s="225"/>
      <c r="H89" s="161"/>
      <c r="I89" s="156"/>
      <c r="M89" s="56"/>
      <c r="N89" s="56"/>
      <c r="O89" s="56"/>
      <c r="P89" s="56"/>
      <c r="Q89" s="56"/>
      <c r="R89" s="56"/>
      <c r="S89" s="56"/>
      <c r="T89" s="56"/>
      <c r="U89" s="56"/>
      <c r="V89" s="56"/>
    </row>
    <row r="90" spans="3:22" ht="20.100000000000001" customHeight="1" x14ac:dyDescent="0.15">
      <c r="C90" s="43"/>
      <c r="D90" s="149" t="s">
        <v>26</v>
      </c>
      <c r="E90" s="179"/>
      <c r="F90" s="364"/>
      <c r="G90" s="225"/>
      <c r="H90" s="161"/>
      <c r="I90" s="156"/>
      <c r="M90" s="56"/>
      <c r="N90" s="56"/>
      <c r="O90" s="56"/>
      <c r="P90" s="56"/>
      <c r="Q90" s="56"/>
      <c r="R90" s="56"/>
      <c r="S90" s="56"/>
      <c r="T90" s="56"/>
      <c r="U90" s="56"/>
      <c r="V90" s="56"/>
    </row>
    <row r="91" spans="3:22" ht="20.100000000000001" customHeight="1" x14ac:dyDescent="0.15">
      <c r="C91" s="43"/>
      <c r="D91" s="149" t="s">
        <v>27</v>
      </c>
      <c r="E91" s="179"/>
      <c r="F91" s="364"/>
      <c r="G91" s="225"/>
      <c r="H91" s="161"/>
      <c r="I91" s="156"/>
      <c r="M91" s="56"/>
      <c r="N91" s="56"/>
      <c r="O91" s="56"/>
      <c r="P91" s="56"/>
      <c r="Q91" s="56"/>
      <c r="R91" s="56"/>
      <c r="S91" s="56"/>
      <c r="T91" s="56"/>
      <c r="U91" s="56"/>
      <c r="V91" s="56"/>
    </row>
    <row r="92" spans="3:22" ht="20.100000000000001" customHeight="1" x14ac:dyDescent="0.15">
      <c r="C92" s="43"/>
      <c r="D92" s="149" t="s">
        <v>34</v>
      </c>
      <c r="E92" s="179"/>
      <c r="F92" s="364"/>
      <c r="G92" s="225"/>
      <c r="H92" s="161"/>
      <c r="I92" s="156"/>
      <c r="M92" s="56"/>
      <c r="N92" s="56"/>
      <c r="O92" s="56"/>
      <c r="P92" s="56"/>
      <c r="Q92" s="56"/>
      <c r="R92" s="56"/>
      <c r="S92" s="56"/>
      <c r="T92" s="56"/>
      <c r="U92" s="56"/>
      <c r="V92" s="56"/>
    </row>
    <row r="93" spans="3:22" ht="20.100000000000001" customHeight="1" x14ac:dyDescent="0.15">
      <c r="C93" s="43"/>
      <c r="D93" s="151" t="s">
        <v>35</v>
      </c>
      <c r="E93" s="166"/>
      <c r="F93" s="362"/>
      <c r="G93" s="171"/>
      <c r="H93" s="154"/>
      <c r="I93" s="1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3:22" ht="20.100000000000001" customHeight="1" x14ac:dyDescent="0.15">
      <c r="C94" s="43"/>
      <c r="D94" s="151" t="s">
        <v>36</v>
      </c>
      <c r="E94" s="166"/>
      <c r="F94" s="362"/>
      <c r="G94" s="171"/>
      <c r="H94" s="154"/>
      <c r="I94" s="156"/>
      <c r="M94" s="56"/>
      <c r="N94" s="56"/>
      <c r="O94" s="56"/>
      <c r="P94" s="56"/>
      <c r="Q94" s="56"/>
      <c r="R94" s="56"/>
      <c r="S94" s="56"/>
      <c r="T94" s="56"/>
      <c r="U94" s="56"/>
      <c r="V94" s="56"/>
    </row>
    <row r="95" spans="3:22" ht="20.100000000000001" customHeight="1" x14ac:dyDescent="0.15">
      <c r="C95" s="43"/>
      <c r="D95" s="151" t="s">
        <v>37</v>
      </c>
      <c r="E95" s="166"/>
      <c r="F95" s="362"/>
      <c r="G95" s="171"/>
      <c r="H95" s="154"/>
      <c r="I95" s="1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3:22" ht="20.100000000000001" customHeight="1" thickBot="1" x14ac:dyDescent="0.2">
      <c r="C96" s="44"/>
      <c r="D96" s="157" t="s">
        <v>38</v>
      </c>
      <c r="E96" s="167"/>
      <c r="F96" s="360"/>
      <c r="G96" s="182"/>
      <c r="H96" s="180"/>
      <c r="I96" s="185"/>
      <c r="M96" s="56"/>
      <c r="N96" s="56"/>
      <c r="O96" s="56"/>
      <c r="P96" s="56"/>
      <c r="Q96" s="56"/>
      <c r="R96" s="56"/>
      <c r="S96" s="56"/>
      <c r="T96" s="56"/>
      <c r="U96" s="56"/>
      <c r="V96" s="56"/>
    </row>
    <row r="97" spans="3:11" ht="20.100000000000001" customHeight="1" thickBot="1" x14ac:dyDescent="0.2">
      <c r="C97" s="47"/>
      <c r="D97" s="509" t="str">
        <f>一括契約【税込用】必要積算経費一覧表_当該年度!$D$61</f>
        <v>７　消費税相当額</v>
      </c>
      <c r="E97" s="510"/>
      <c r="F97" s="510"/>
      <c r="G97" s="510"/>
      <c r="H97" s="102"/>
      <c r="I97" s="103"/>
      <c r="J97" s="95">
        <f>'税込者１_明細（Ⅰ物品費）'!$J$20+'税込者１_明細（Ⅱ人件費・謝金）'!$J$20+'税込者１_明細（Ⅲ旅費）'!$J$20+$J$20</f>
        <v>0</v>
      </c>
      <c r="K97" s="95">
        <f>J97</f>
        <v>0</v>
      </c>
    </row>
    <row r="98" spans="3:11" ht="20.100000000000001" customHeight="1" x14ac:dyDescent="0.15">
      <c r="D98" s="46"/>
    </row>
  </sheetData>
  <sheetProtection algorithmName="SHA-512" hashValue="XFLJ7x3+zje775OTPPzgz06EepE4AFsvKUGriHMvRgdsOczPoTc3oiRxZtkVxHaJMAe8WZslPTfv7x4X3gKm1w==" saltValue="/G9cB6d1/RJgPqB7GIpjTw==" spinCount="100000" sheet="1" formatCells="0" formatRows="0" insertRows="0"/>
  <protectedRanges>
    <protectedRange sqref="M19:V96" name="範囲2"/>
    <protectedRange sqref="D22:I41 D43:I47 D49:I58 D60:I69 D71:I75 D77:I96" name="範囲1"/>
  </protectedRanges>
  <mergeCells count="21">
    <mergeCell ref="D20:G20"/>
    <mergeCell ref="D21:G21"/>
    <mergeCell ref="D97:G97"/>
    <mergeCell ref="D42:G42"/>
    <mergeCell ref="D48:G48"/>
    <mergeCell ref="D59:G59"/>
    <mergeCell ref="D70:G70"/>
    <mergeCell ref="D76:G76"/>
    <mergeCell ref="K18:K19"/>
    <mergeCell ref="C12:H12"/>
    <mergeCell ref="C15:D15"/>
    <mergeCell ref="C17:D17"/>
    <mergeCell ref="C14:D14"/>
    <mergeCell ref="I18:J18"/>
    <mergeCell ref="E15:H15"/>
    <mergeCell ref="E17:H17"/>
    <mergeCell ref="C13:D13"/>
    <mergeCell ref="E13:H13"/>
    <mergeCell ref="H18:H19"/>
    <mergeCell ref="C18:G18"/>
    <mergeCell ref="E14:H14"/>
  </mergeCells>
  <phoneticPr fontId="5"/>
  <dataValidations count="1">
    <dataValidation type="whole" operator="greaterThanOrEqual" allowBlank="1" showInputMessage="1" showErrorMessage="1" error="整数を入力してください。" sqref="H22:I41 H77:I96 H71:I75 H60:I69 H49:I58 H43:I47">
      <formula1>0</formula1>
    </dataValidation>
  </dataValidations>
  <pageMargins left="0.98425196850393704" right="0.39370078740157483" top="1.1811023622047245" bottom="0.59055118110236227" header="0.51181102362204722" footer="0.51181102362204722"/>
  <pageSetup paperSize="9" scale="58" fitToHeight="0" orientation="portrait" r:id="rId1"/>
  <headerFooter alignWithMargins="0">
    <oddHeader>&amp;L(30-2)
様式１－１－２別紙１&amp;R年度別実施計画書　別紙１</oddHeader>
    <oddFooter>&amp;C&amp;P／&amp;N</oddFooter>
  </headerFooter>
  <rowBreaks count="1" manualBreakCount="1">
    <brk id="58" min="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45</vt:i4>
      </vt:variant>
      <vt:variant>
        <vt:lpstr>名前付き一覧</vt:lpstr>
      </vt:variant>
      <vt:variant>
        <vt:i4>89</vt:i4>
      </vt:variant>
    </vt:vector>
  </HeadingPairs>
  <TitlesOfParts>
    <vt:vector size="134" baseType="lpstr">
      <vt:lpstr>一括契約【税込用】必要積算経費一覧表_当該年度</vt:lpstr>
      <vt:lpstr>代表者_明細(Ⅰ物品費）</vt:lpstr>
      <vt:lpstr>代表者_明細（Ⅱ人件費・謝金）</vt:lpstr>
      <vt:lpstr>代表者_明細（Ⅲ旅費）</vt:lpstr>
      <vt:lpstr>代表者_明細（Ⅳその他）</vt:lpstr>
      <vt:lpstr>税込者１_明細（Ⅰ物品費）</vt:lpstr>
      <vt:lpstr>税込者１_明細（Ⅱ人件費・謝金）</vt:lpstr>
      <vt:lpstr>税込者１_明細（Ⅲ旅費）</vt:lpstr>
      <vt:lpstr>税込者１_明細（Ⅳその他）</vt:lpstr>
      <vt:lpstr>税込者２_明細（Ⅰ物品費）</vt:lpstr>
      <vt:lpstr>税込者２_明細（Ⅱ人件費・謝金）</vt:lpstr>
      <vt:lpstr>税込者２_明細（Ⅲ旅費）</vt:lpstr>
      <vt:lpstr>税込者２_明細（Ⅳその他）</vt:lpstr>
      <vt:lpstr>税込者３_明細（Ⅰ物品費）</vt:lpstr>
      <vt:lpstr>税込者３_明細（Ⅱ人件費・謝金）</vt:lpstr>
      <vt:lpstr>税込者３_明細（Ⅲ旅費）</vt:lpstr>
      <vt:lpstr>税込者３_明細（Ⅳその他）</vt:lpstr>
      <vt:lpstr>税込者４_明細（Ⅰ物品費）</vt:lpstr>
      <vt:lpstr>税込者４_明細（Ⅱ人件費・謝金）</vt:lpstr>
      <vt:lpstr>税込者４_明細（Ⅲ旅費）</vt:lpstr>
      <vt:lpstr>税込者４_明細（Ⅳその他）</vt:lpstr>
      <vt:lpstr>税込者５_明細（Ⅰ物品費）</vt:lpstr>
      <vt:lpstr>税込者５_明細（Ⅱ人件費・謝金）</vt:lpstr>
      <vt:lpstr>税込者５_明細（Ⅲ旅費）</vt:lpstr>
      <vt:lpstr>税込者５_明細（Ⅳその他）</vt:lpstr>
      <vt:lpstr>税抜者１_明細（Ⅰ物品費）</vt:lpstr>
      <vt:lpstr>税抜者１_明細（Ⅱ人件費・謝金）</vt:lpstr>
      <vt:lpstr>税抜者１_明細（Ⅲ旅費）</vt:lpstr>
      <vt:lpstr>税抜者１_明細（Ⅳその他）</vt:lpstr>
      <vt:lpstr>税抜者２_明細（Ⅰ物品費）</vt:lpstr>
      <vt:lpstr>税抜者２_明細（Ⅱ人件費・謝金）</vt:lpstr>
      <vt:lpstr>税抜者２_明細（Ⅲ旅費）</vt:lpstr>
      <vt:lpstr>税抜者２_明細（Ⅳその他）</vt:lpstr>
      <vt:lpstr>税抜者３_明細（Ⅰ物品費）</vt:lpstr>
      <vt:lpstr>税抜者３_明細（Ⅱ人件費・謝金）</vt:lpstr>
      <vt:lpstr>税抜者３_明細（Ⅲ旅費）</vt:lpstr>
      <vt:lpstr>税抜者３_明細（Ⅳその他）</vt:lpstr>
      <vt:lpstr>税抜者４_明細（Ⅰ物品費）</vt:lpstr>
      <vt:lpstr>税抜者４_明細（Ⅱ人件費・謝金）</vt:lpstr>
      <vt:lpstr>税抜者４_明細（Ⅲ旅費）</vt:lpstr>
      <vt:lpstr>税抜者４_明細（Ⅳその他）</vt:lpstr>
      <vt:lpstr>税抜者５_明細（Ⅰ物品費）</vt:lpstr>
      <vt:lpstr>税抜者５_明細（Ⅱ人件費・謝金）</vt:lpstr>
      <vt:lpstr>税抜者５_明細（Ⅲ旅費）</vt:lpstr>
      <vt:lpstr>税抜者５_明細（Ⅳその他）</vt:lpstr>
      <vt:lpstr>一括契約【税込用】必要積算経費一覧表_当該年度!Print_Area</vt:lpstr>
      <vt:lpstr>'税込者１_明細（Ⅰ物品費）'!Print_Area</vt:lpstr>
      <vt:lpstr>'税込者１_明細（Ⅱ人件費・謝金）'!Print_Area</vt:lpstr>
      <vt:lpstr>'税込者１_明細（Ⅲ旅費）'!Print_Area</vt:lpstr>
      <vt:lpstr>'税込者１_明細（Ⅳその他）'!Print_Area</vt:lpstr>
      <vt:lpstr>'税込者２_明細（Ⅰ物品費）'!Print_Area</vt:lpstr>
      <vt:lpstr>'税込者２_明細（Ⅱ人件費・謝金）'!Print_Area</vt:lpstr>
      <vt:lpstr>'税込者２_明細（Ⅲ旅費）'!Print_Area</vt:lpstr>
      <vt:lpstr>'税込者２_明細（Ⅳその他）'!Print_Area</vt:lpstr>
      <vt:lpstr>'税込者３_明細（Ⅰ物品費）'!Print_Area</vt:lpstr>
      <vt:lpstr>'税込者３_明細（Ⅱ人件費・謝金）'!Print_Area</vt:lpstr>
      <vt:lpstr>'税込者３_明細（Ⅲ旅費）'!Print_Area</vt:lpstr>
      <vt:lpstr>'税込者３_明細（Ⅳその他）'!Print_Area</vt:lpstr>
      <vt:lpstr>'税込者４_明細（Ⅰ物品費）'!Print_Area</vt:lpstr>
      <vt:lpstr>'税込者４_明細（Ⅱ人件費・謝金）'!Print_Area</vt:lpstr>
      <vt:lpstr>'税込者４_明細（Ⅲ旅費）'!Print_Area</vt:lpstr>
      <vt:lpstr>'税込者４_明細（Ⅳその他）'!Print_Area</vt:lpstr>
      <vt:lpstr>'税込者５_明細（Ⅰ物品費）'!Print_Area</vt:lpstr>
      <vt:lpstr>'税込者５_明細（Ⅱ人件費・謝金）'!Print_Area</vt:lpstr>
      <vt:lpstr>'税込者５_明細（Ⅲ旅費）'!Print_Area</vt:lpstr>
      <vt:lpstr>'税込者５_明細（Ⅳその他）'!Print_Area</vt:lpstr>
      <vt:lpstr>'税抜者１_明細（Ⅰ物品費）'!Print_Area</vt:lpstr>
      <vt:lpstr>'税抜者１_明細（Ⅱ人件費・謝金）'!Print_Area</vt:lpstr>
      <vt:lpstr>'税抜者１_明細（Ⅲ旅費）'!Print_Area</vt:lpstr>
      <vt:lpstr>'税抜者１_明細（Ⅳその他）'!Print_Area</vt:lpstr>
      <vt:lpstr>'税抜者２_明細（Ⅰ物品費）'!Print_Area</vt:lpstr>
      <vt:lpstr>'税抜者２_明細（Ⅱ人件費・謝金）'!Print_Area</vt:lpstr>
      <vt:lpstr>'税抜者２_明細（Ⅲ旅費）'!Print_Area</vt:lpstr>
      <vt:lpstr>'税抜者２_明細（Ⅳその他）'!Print_Area</vt:lpstr>
      <vt:lpstr>'税抜者３_明細（Ⅰ物品費）'!Print_Area</vt:lpstr>
      <vt:lpstr>'税抜者３_明細（Ⅱ人件費・謝金）'!Print_Area</vt:lpstr>
      <vt:lpstr>'税抜者３_明細（Ⅲ旅費）'!Print_Area</vt:lpstr>
      <vt:lpstr>'税抜者３_明細（Ⅳその他）'!Print_Area</vt:lpstr>
      <vt:lpstr>'税抜者４_明細（Ⅰ物品費）'!Print_Area</vt:lpstr>
      <vt:lpstr>'税抜者４_明細（Ⅱ人件費・謝金）'!Print_Area</vt:lpstr>
      <vt:lpstr>'税抜者４_明細（Ⅲ旅費）'!Print_Area</vt:lpstr>
      <vt:lpstr>'税抜者４_明細（Ⅳその他）'!Print_Area</vt:lpstr>
      <vt:lpstr>'税抜者５_明細（Ⅰ物品費）'!Print_Area</vt:lpstr>
      <vt:lpstr>'税抜者５_明細（Ⅱ人件費・謝金）'!Print_Area</vt:lpstr>
      <vt:lpstr>'税抜者５_明細（Ⅲ旅費）'!Print_Area</vt:lpstr>
      <vt:lpstr>'税抜者５_明細（Ⅳその他）'!Print_Area</vt:lpstr>
      <vt:lpstr>'代表者_明細(Ⅰ物品費）'!Print_Area</vt:lpstr>
      <vt:lpstr>'代表者_明細（Ⅱ人件費・謝金）'!Print_Area</vt:lpstr>
      <vt:lpstr>'代表者_明細（Ⅲ旅費）'!Print_Area</vt:lpstr>
      <vt:lpstr>'代表者_明細（Ⅳその他）'!Print_Area</vt:lpstr>
      <vt:lpstr>'税込者１_明細（Ⅰ物品費）'!Print_Titles</vt:lpstr>
      <vt:lpstr>'税込者１_明細（Ⅱ人件費・謝金）'!Print_Titles</vt:lpstr>
      <vt:lpstr>'税込者１_明細（Ⅲ旅費）'!Print_Titles</vt:lpstr>
      <vt:lpstr>'税込者１_明細（Ⅳその他）'!Print_Titles</vt:lpstr>
      <vt:lpstr>'税込者２_明細（Ⅰ物品費）'!Print_Titles</vt:lpstr>
      <vt:lpstr>'税込者２_明細（Ⅱ人件費・謝金）'!Print_Titles</vt:lpstr>
      <vt:lpstr>'税込者２_明細（Ⅲ旅費）'!Print_Titles</vt:lpstr>
      <vt:lpstr>'税込者２_明細（Ⅳその他）'!Print_Titles</vt:lpstr>
      <vt:lpstr>'税込者３_明細（Ⅰ物品費）'!Print_Titles</vt:lpstr>
      <vt:lpstr>'税込者３_明細（Ⅱ人件費・謝金）'!Print_Titles</vt:lpstr>
      <vt:lpstr>'税込者３_明細（Ⅲ旅費）'!Print_Titles</vt:lpstr>
      <vt:lpstr>'税込者３_明細（Ⅳその他）'!Print_Titles</vt:lpstr>
      <vt:lpstr>'税込者４_明細（Ⅰ物品費）'!Print_Titles</vt:lpstr>
      <vt:lpstr>'税込者４_明細（Ⅱ人件費・謝金）'!Print_Titles</vt:lpstr>
      <vt:lpstr>'税込者４_明細（Ⅲ旅費）'!Print_Titles</vt:lpstr>
      <vt:lpstr>'税込者４_明細（Ⅳその他）'!Print_Titles</vt:lpstr>
      <vt:lpstr>'税込者５_明細（Ⅰ物品費）'!Print_Titles</vt:lpstr>
      <vt:lpstr>'税込者５_明細（Ⅱ人件費・謝金）'!Print_Titles</vt:lpstr>
      <vt:lpstr>'税込者５_明細（Ⅲ旅費）'!Print_Titles</vt:lpstr>
      <vt:lpstr>'税込者５_明細（Ⅳその他）'!Print_Titles</vt:lpstr>
      <vt:lpstr>'税抜者１_明細（Ⅰ物品費）'!Print_Titles</vt:lpstr>
      <vt:lpstr>'税抜者１_明細（Ⅱ人件費・謝金）'!Print_Titles</vt:lpstr>
      <vt:lpstr>'税抜者１_明細（Ⅲ旅費）'!Print_Titles</vt:lpstr>
      <vt:lpstr>'税抜者１_明細（Ⅳその他）'!Print_Titles</vt:lpstr>
      <vt:lpstr>'税抜者２_明細（Ⅰ物品費）'!Print_Titles</vt:lpstr>
      <vt:lpstr>'税抜者２_明細（Ⅱ人件費・謝金）'!Print_Titles</vt:lpstr>
      <vt:lpstr>'税抜者２_明細（Ⅲ旅費）'!Print_Titles</vt:lpstr>
      <vt:lpstr>'税抜者２_明細（Ⅳその他）'!Print_Titles</vt:lpstr>
      <vt:lpstr>'税抜者３_明細（Ⅰ物品費）'!Print_Titles</vt:lpstr>
      <vt:lpstr>'税抜者３_明細（Ⅱ人件費・謝金）'!Print_Titles</vt:lpstr>
      <vt:lpstr>'税抜者３_明細（Ⅲ旅費）'!Print_Titles</vt:lpstr>
      <vt:lpstr>'税抜者３_明細（Ⅳその他）'!Print_Titles</vt:lpstr>
      <vt:lpstr>'税抜者４_明細（Ⅰ物品費）'!Print_Titles</vt:lpstr>
      <vt:lpstr>'税抜者４_明細（Ⅱ人件費・謝金）'!Print_Titles</vt:lpstr>
      <vt:lpstr>'税抜者４_明細（Ⅲ旅費）'!Print_Titles</vt:lpstr>
      <vt:lpstr>'税抜者４_明細（Ⅳその他）'!Print_Titles</vt:lpstr>
      <vt:lpstr>'税抜者５_明細（Ⅰ物品費）'!Print_Titles</vt:lpstr>
      <vt:lpstr>'税抜者５_明細（Ⅱ人件費・謝金）'!Print_Titles</vt:lpstr>
      <vt:lpstr>'税抜者５_明細（Ⅲ旅費）'!Print_Titles</vt:lpstr>
      <vt:lpstr>'税抜者５_明細（Ⅳその他）'!Print_Titles</vt:lpstr>
      <vt:lpstr>'代表者_明細(Ⅰ物品費）'!Print_Titles</vt:lpstr>
      <vt:lpstr>'代表者_明細（Ⅱ人件費・謝金）'!Print_Titles</vt:lpstr>
      <vt:lpstr>'代表者_明細（Ⅲ旅費）'!Print_Titles</vt:lpstr>
      <vt:lpstr>'代表者_明細（Ⅳその他）'!Print_Titles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2013-06-26T00:36:11Z</dcterms:created>
  <dcterms:modified xsi:type="dcterms:W3CDTF">2018-06-20T02:13:56Z</dcterms:modified>
</cp:coreProperties>
</file>