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828B0F54-B5D6-486D-92FE-02EE47FE3962}" xr6:coauthVersionLast="31" xr6:coauthVersionMax="31" xr10:uidLastSave="{00000000-0000-0000-0000-000000000000}"/>
  <bookViews>
    <workbookView xWindow="-2175" yWindow="660" windowWidth="17535" windowHeight="6030" tabRatio="707" xr2:uid="{00000000-000D-0000-FFFF-FFFF00000000}"/>
  </bookViews>
  <sheets>
    <sheet name="課題全体　別紙１" sheetId="3" r:id="rId1"/>
    <sheet name="代表研究者用" sheetId="1" r:id="rId2"/>
    <sheet name="研究分担者１用" sheetId="4" r:id="rId3"/>
    <sheet name="研究分担者２用" sheetId="15" r:id="rId4"/>
    <sheet name="研究分担者３用" sheetId="14" r:id="rId5"/>
    <sheet name="研究分担者４用" sheetId="16" r:id="rId6"/>
    <sheet name="研究分担者５用" sheetId="17" r:id="rId7"/>
    <sheet name="研究分担者６用" sheetId="18" r:id="rId8"/>
    <sheet name="研究分担者７用" sheetId="19" r:id="rId9"/>
    <sheet name="研究分担者８用" sheetId="20" r:id="rId10"/>
    <sheet name="研究分担者９用" sheetId="21" r:id="rId11"/>
    <sheet name="研究分担者10用" sheetId="22" state="hidden" r:id="rId12"/>
  </sheets>
  <definedNames>
    <definedName name="⑥課税条件選択_プルダウン">研究分担者１用!$B$23</definedName>
    <definedName name="⑦課税条件選択_プルダウン">研究分担者１用!$B$23</definedName>
    <definedName name="_xlnm.Print_Area" localSheetId="0">'課題全体　別紙１'!$A$1:$O$34</definedName>
    <definedName name="_xlnm.Print_Area" localSheetId="11">研究分担者10用!$D$25:$P$58</definedName>
    <definedName name="_xlnm.Print_Area" localSheetId="2">研究分担者１用!$D$25:$P$58</definedName>
    <definedName name="_xlnm.Print_Area" localSheetId="3">研究分担者２用!$D$25:$P$58</definedName>
    <definedName name="_xlnm.Print_Area" localSheetId="4">研究分担者３用!$D$25:$P$58</definedName>
    <definedName name="_xlnm.Print_Area" localSheetId="5">研究分担者４用!$D$25:$P$58</definedName>
    <definedName name="_xlnm.Print_Area" localSheetId="6">研究分担者５用!$D$25:$P$58</definedName>
    <definedName name="_xlnm.Print_Area" localSheetId="7">研究分担者６用!$D$25:$P$58</definedName>
    <definedName name="_xlnm.Print_Area" localSheetId="8">研究分担者７用!$D$25:$P$58</definedName>
    <definedName name="_xlnm.Print_Area" localSheetId="9">研究分担者８用!$D$25:$P$58</definedName>
    <definedName name="_xlnm.Print_Area" localSheetId="10">研究分担者９用!$D$25:$P$58</definedName>
    <definedName name="_xlnm.Print_Area" localSheetId="1">代表研究者用!$D$25:$P$58</definedName>
    <definedName name="_xlnm.Print_Titles" localSheetId="11">研究分担者10用!$18:$24</definedName>
    <definedName name="_xlnm.Print_Titles" localSheetId="2">研究分担者１用!$18:$24</definedName>
    <definedName name="_xlnm.Print_Titles" localSheetId="3">研究分担者２用!$18:$24</definedName>
    <definedName name="_xlnm.Print_Titles" localSheetId="4">研究分担者３用!$18:$24</definedName>
    <definedName name="_xlnm.Print_Titles" localSheetId="5">研究分担者４用!$18:$24</definedName>
    <definedName name="_xlnm.Print_Titles" localSheetId="6">研究分担者５用!$18:$24</definedName>
    <definedName name="_xlnm.Print_Titles" localSheetId="7">研究分担者６用!$18:$24</definedName>
    <definedName name="_xlnm.Print_Titles" localSheetId="8">研究分担者７用!$18:$24</definedName>
    <definedName name="_xlnm.Print_Titles" localSheetId="9">研究分担者８用!$18:$24</definedName>
    <definedName name="_xlnm.Print_Titles" localSheetId="10">研究分担者９用!$18:$24</definedName>
    <definedName name="_xlnm.Print_Titles" localSheetId="1">代表研究者用!$18:$24</definedName>
    <definedName name="採択番号" localSheetId="11">#REF!</definedName>
    <definedName name="採択番号" localSheetId="9">#REF!</definedName>
    <definedName name="採択番号" localSheetId="10">#REF!</definedName>
    <definedName name="採択番号">#REF!</definedName>
  </definedNames>
  <calcPr calcId="179017"/>
</workbook>
</file>

<file path=xl/calcChain.xml><?xml version="1.0" encoding="utf-8"?>
<calcChain xmlns="http://schemas.openxmlformats.org/spreadsheetml/2006/main">
  <c r="D29" i="3" l="1"/>
  <c r="D27" i="3"/>
  <c r="D25" i="3"/>
  <c r="D23" i="3"/>
  <c r="D21" i="3"/>
  <c r="D19" i="3"/>
  <c r="D17" i="3"/>
  <c r="D15" i="3"/>
  <c r="D13" i="3"/>
  <c r="D11" i="3"/>
  <c r="D9" i="3"/>
  <c r="F23" i="22" l="1"/>
  <c r="F23" i="21"/>
  <c r="F23" i="20"/>
  <c r="F23" i="19"/>
  <c r="F23" i="18"/>
  <c r="F23" i="17"/>
  <c r="F23" i="16"/>
  <c r="F23" i="14"/>
  <c r="F23" i="15"/>
  <c r="F23" i="4"/>
  <c r="A43" i="1" l="1"/>
  <c r="A26" i="1"/>
  <c r="A25" i="1"/>
  <c r="A43" i="4"/>
  <c r="A26" i="4"/>
  <c r="A24" i="4"/>
  <c r="A43" i="15"/>
  <c r="A26" i="15"/>
  <c r="A24" i="15"/>
  <c r="A43" i="14"/>
  <c r="A26" i="14"/>
  <c r="A24" i="14"/>
  <c r="A43" i="16"/>
  <c r="A26" i="16"/>
  <c r="A24" i="16"/>
  <c r="A43" i="17"/>
  <c r="A26" i="17"/>
  <c r="A24" i="17"/>
  <c r="A43" i="18"/>
  <c r="A26" i="18"/>
  <c r="A24" i="18"/>
  <c r="A43" i="19"/>
  <c r="A26" i="19"/>
  <c r="A24" i="19"/>
  <c r="A43" i="20"/>
  <c r="A26" i="20"/>
  <c r="A24" i="20"/>
  <c r="A43" i="21"/>
  <c r="A26" i="21"/>
  <c r="A24" i="21"/>
  <c r="A43" i="22"/>
  <c r="A26" i="22"/>
  <c r="A24" i="22"/>
  <c r="O43" i="22" l="1"/>
  <c r="N43" i="22"/>
  <c r="M43" i="22"/>
  <c r="L43" i="22"/>
  <c r="K43" i="22"/>
  <c r="J43" i="22"/>
  <c r="I43" i="22"/>
  <c r="H43" i="22"/>
  <c r="G43" i="22"/>
  <c r="G26" i="22"/>
  <c r="H26" i="22" s="1"/>
  <c r="I26" i="22" s="1"/>
  <c r="J26" i="22" s="1"/>
  <c r="K26" i="22" s="1"/>
  <c r="L26" i="22" s="1"/>
  <c r="M26" i="22" s="1"/>
  <c r="N26" i="22" s="1"/>
  <c r="O26" i="22" s="1"/>
  <c r="O43" i="21"/>
  <c r="N43" i="21"/>
  <c r="M43" i="21"/>
  <c r="L43" i="21"/>
  <c r="K43" i="21"/>
  <c r="J43" i="21"/>
  <c r="I43" i="21"/>
  <c r="H43" i="21"/>
  <c r="G43" i="21"/>
  <c r="H26" i="21"/>
  <c r="I26" i="21" s="1"/>
  <c r="J26" i="21" s="1"/>
  <c r="K26" i="21" s="1"/>
  <c r="L26" i="21" s="1"/>
  <c r="M26" i="21" s="1"/>
  <c r="N26" i="21" s="1"/>
  <c r="O26" i="21" s="1"/>
  <c r="G26" i="21"/>
  <c r="O43" i="20"/>
  <c r="N43" i="20"/>
  <c r="M43" i="20"/>
  <c r="L43" i="20"/>
  <c r="K43" i="20"/>
  <c r="J43" i="20"/>
  <c r="I43" i="20"/>
  <c r="H43" i="20"/>
  <c r="G43" i="20"/>
  <c r="G26" i="20"/>
  <c r="H26" i="20" s="1"/>
  <c r="I26" i="20" s="1"/>
  <c r="J26" i="20" s="1"/>
  <c r="K26" i="20" s="1"/>
  <c r="L26" i="20" s="1"/>
  <c r="M26" i="20" s="1"/>
  <c r="N26" i="20" s="1"/>
  <c r="O26" i="20" s="1"/>
  <c r="O43" i="19"/>
  <c r="N43" i="19"/>
  <c r="M43" i="19"/>
  <c r="L43" i="19"/>
  <c r="K43" i="19"/>
  <c r="J43" i="19"/>
  <c r="I43" i="19"/>
  <c r="H43" i="19"/>
  <c r="G43" i="19"/>
  <c r="G26" i="19"/>
  <c r="H26" i="19" s="1"/>
  <c r="I26" i="19" s="1"/>
  <c r="J26" i="19" s="1"/>
  <c r="K26" i="19" s="1"/>
  <c r="L26" i="19" s="1"/>
  <c r="M26" i="19" s="1"/>
  <c r="N26" i="19" s="1"/>
  <c r="O26" i="19" s="1"/>
  <c r="O43" i="18"/>
  <c r="N43" i="18"/>
  <c r="M43" i="18"/>
  <c r="L43" i="18"/>
  <c r="K43" i="18"/>
  <c r="J43" i="18"/>
  <c r="I43" i="18"/>
  <c r="H43" i="18"/>
  <c r="G43" i="18"/>
  <c r="G26" i="18"/>
  <c r="H26" i="18" s="1"/>
  <c r="I26" i="18" s="1"/>
  <c r="J26" i="18" s="1"/>
  <c r="K26" i="18" s="1"/>
  <c r="L26" i="18" s="1"/>
  <c r="M26" i="18" s="1"/>
  <c r="N26" i="18" s="1"/>
  <c r="O26" i="18" s="1"/>
  <c r="O43" i="17"/>
  <c r="N43" i="17"/>
  <c r="M43" i="17"/>
  <c r="L43" i="17"/>
  <c r="K43" i="17"/>
  <c r="J43" i="17"/>
  <c r="I43" i="17"/>
  <c r="H43" i="17"/>
  <c r="G43" i="17"/>
  <c r="G26" i="17"/>
  <c r="H26" i="17" s="1"/>
  <c r="I26" i="17" s="1"/>
  <c r="J26" i="17" s="1"/>
  <c r="K26" i="17" s="1"/>
  <c r="L26" i="17" s="1"/>
  <c r="M26" i="17" s="1"/>
  <c r="N26" i="17" s="1"/>
  <c r="O26" i="17" s="1"/>
  <c r="O43" i="16"/>
  <c r="N43" i="16"/>
  <c r="M43" i="16"/>
  <c r="L43" i="16"/>
  <c r="K43" i="16"/>
  <c r="J43" i="16"/>
  <c r="I43" i="16"/>
  <c r="H43" i="16"/>
  <c r="G43" i="16"/>
  <c r="G26" i="16"/>
  <c r="H26" i="16" s="1"/>
  <c r="I26" i="16" s="1"/>
  <c r="J26" i="16" s="1"/>
  <c r="K26" i="16" s="1"/>
  <c r="L26" i="16" s="1"/>
  <c r="M26" i="16" s="1"/>
  <c r="N26" i="16" s="1"/>
  <c r="O26" i="16" s="1"/>
  <c r="O43" i="14"/>
  <c r="N43" i="14"/>
  <c r="M43" i="14"/>
  <c r="L43" i="14"/>
  <c r="K43" i="14"/>
  <c r="J43" i="14"/>
  <c r="I43" i="14"/>
  <c r="H43" i="14"/>
  <c r="G43" i="14"/>
  <c r="G26" i="14"/>
  <c r="H26" i="14" s="1"/>
  <c r="I26" i="14" s="1"/>
  <c r="J26" i="14" s="1"/>
  <c r="K26" i="14" s="1"/>
  <c r="L26" i="14" s="1"/>
  <c r="M26" i="14" s="1"/>
  <c r="N26" i="14" s="1"/>
  <c r="O26" i="14" s="1"/>
  <c r="G43" i="15"/>
  <c r="O43" i="4"/>
  <c r="N43" i="4"/>
  <c r="M43" i="4"/>
  <c r="L43" i="4"/>
  <c r="K43" i="4"/>
  <c r="J43" i="4"/>
  <c r="I43" i="4"/>
  <c r="H43" i="4"/>
  <c r="O26" i="4"/>
  <c r="N26" i="4"/>
  <c r="M26" i="4"/>
  <c r="L26" i="4"/>
  <c r="K26" i="4"/>
  <c r="J26" i="4"/>
  <c r="I26" i="4"/>
  <c r="H26" i="4"/>
  <c r="G58" i="1"/>
  <c r="H58" i="1"/>
  <c r="I58" i="1"/>
  <c r="J58" i="1"/>
  <c r="K58" i="1"/>
  <c r="L58" i="1"/>
  <c r="M58" i="1"/>
  <c r="N58" i="1"/>
  <c r="O58" i="1"/>
  <c r="E58" i="1" l="1"/>
  <c r="E6" i="3"/>
  <c r="E4" i="3"/>
  <c r="C29" i="3"/>
  <c r="C27" i="3"/>
  <c r="C25" i="3"/>
  <c r="C23" i="3"/>
  <c r="C21" i="3"/>
  <c r="C19" i="3"/>
  <c r="C17" i="3"/>
  <c r="C15" i="3"/>
  <c r="C13" i="3"/>
  <c r="C11" i="3"/>
  <c r="C9" i="3"/>
  <c r="E57" i="1" l="1"/>
  <c r="E40" i="1"/>
  <c r="E57" i="22" l="1"/>
  <c r="E57" i="21"/>
  <c r="E57" i="20"/>
  <c r="E57" i="16"/>
  <c r="E57" i="15"/>
  <c r="E57" i="19"/>
  <c r="E57" i="14"/>
  <c r="E57" i="18"/>
  <c r="E57" i="17"/>
  <c r="E40" i="20"/>
  <c r="E40" i="16"/>
  <c r="E40" i="14"/>
  <c r="E40" i="22"/>
  <c r="E40" i="18"/>
  <c r="E40" i="21"/>
  <c r="E40" i="19"/>
  <c r="E40" i="15"/>
  <c r="E40" i="17"/>
  <c r="G31" i="1"/>
  <c r="A24" i="1" l="1"/>
  <c r="O58" i="22" l="1"/>
  <c r="N58" i="22"/>
  <c r="M58" i="22"/>
  <c r="L58" i="22"/>
  <c r="K58" i="22"/>
  <c r="J58" i="22"/>
  <c r="I58" i="22"/>
  <c r="H58" i="22"/>
  <c r="G58" i="22"/>
  <c r="O58" i="21"/>
  <c r="N58" i="21"/>
  <c r="M58" i="21"/>
  <c r="L58" i="21"/>
  <c r="K58" i="21"/>
  <c r="J58" i="21"/>
  <c r="I58" i="21"/>
  <c r="H58" i="21"/>
  <c r="G58" i="21"/>
  <c r="O58" i="20"/>
  <c r="N58" i="20"/>
  <c r="M58" i="20"/>
  <c r="L58" i="20"/>
  <c r="K58" i="20"/>
  <c r="J58" i="20"/>
  <c r="I58" i="20"/>
  <c r="H58" i="20"/>
  <c r="G58" i="20"/>
  <c r="O58" i="19"/>
  <c r="N58" i="19"/>
  <c r="M58" i="19"/>
  <c r="L58" i="19"/>
  <c r="K58" i="19"/>
  <c r="J58" i="19"/>
  <c r="I58" i="19"/>
  <c r="H58" i="19"/>
  <c r="G58" i="19"/>
  <c r="E58" i="19" s="1"/>
  <c r="O58" i="18"/>
  <c r="N58" i="18"/>
  <c r="M58" i="18"/>
  <c r="L58" i="18"/>
  <c r="K58" i="18"/>
  <c r="J58" i="18"/>
  <c r="I58" i="18"/>
  <c r="H58" i="18"/>
  <c r="G58" i="18"/>
  <c r="O58" i="17"/>
  <c r="N58" i="17"/>
  <c r="M58" i="17"/>
  <c r="L58" i="17"/>
  <c r="K58" i="17"/>
  <c r="J58" i="17"/>
  <c r="I58" i="17"/>
  <c r="H58" i="17"/>
  <c r="G58" i="17"/>
  <c r="O58" i="16"/>
  <c r="N58" i="16"/>
  <c r="M58" i="16"/>
  <c r="L58" i="16"/>
  <c r="K58" i="16"/>
  <c r="J58" i="16"/>
  <c r="I58" i="16"/>
  <c r="H58" i="16"/>
  <c r="G58" i="16"/>
  <c r="O58" i="14"/>
  <c r="N58" i="14"/>
  <c r="M58" i="14"/>
  <c r="L58" i="14"/>
  <c r="K58" i="14"/>
  <c r="J58" i="14"/>
  <c r="I58" i="14"/>
  <c r="H58" i="14"/>
  <c r="G58" i="14"/>
  <c r="E58" i="14" s="1"/>
  <c r="O58" i="15"/>
  <c r="N58" i="15"/>
  <c r="M58" i="15"/>
  <c r="L58" i="15"/>
  <c r="K58" i="15"/>
  <c r="J58" i="15"/>
  <c r="I58" i="15"/>
  <c r="H58" i="15"/>
  <c r="G58" i="15"/>
  <c r="O41" i="22"/>
  <c r="N41" i="22"/>
  <c r="M41" i="22"/>
  <c r="L41" i="22"/>
  <c r="K41" i="22"/>
  <c r="J41" i="22"/>
  <c r="I41" i="22"/>
  <c r="H41" i="22"/>
  <c r="G41" i="22"/>
  <c r="O41" i="21"/>
  <c r="N41" i="21"/>
  <c r="M41" i="21"/>
  <c r="L41" i="21"/>
  <c r="K41" i="21"/>
  <c r="J41" i="21"/>
  <c r="I41" i="21"/>
  <c r="H41" i="21"/>
  <c r="G41" i="21"/>
  <c r="O41" i="20"/>
  <c r="N41" i="20"/>
  <c r="M41" i="20"/>
  <c r="L41" i="20"/>
  <c r="K41" i="20"/>
  <c r="J41" i="20"/>
  <c r="I41" i="20"/>
  <c r="H41" i="20"/>
  <c r="G41" i="20"/>
  <c r="E41" i="20" s="1"/>
  <c r="O41" i="19"/>
  <c r="N41" i="19"/>
  <c r="M41" i="19"/>
  <c r="L41" i="19"/>
  <c r="K41" i="19"/>
  <c r="J41" i="19"/>
  <c r="I41" i="19"/>
  <c r="H41" i="19"/>
  <c r="G41" i="19"/>
  <c r="O41" i="18"/>
  <c r="N41" i="18"/>
  <c r="M41" i="18"/>
  <c r="L41" i="18"/>
  <c r="K41" i="18"/>
  <c r="J41" i="18"/>
  <c r="I41" i="18"/>
  <c r="H41" i="18"/>
  <c r="G41" i="18"/>
  <c r="O41" i="17"/>
  <c r="N41" i="17"/>
  <c r="M41" i="17"/>
  <c r="L41" i="17"/>
  <c r="K41" i="17"/>
  <c r="J41" i="17"/>
  <c r="I41" i="17"/>
  <c r="H41" i="17"/>
  <c r="G41" i="17"/>
  <c r="O41" i="16"/>
  <c r="N41" i="16"/>
  <c r="M41" i="16"/>
  <c r="L41" i="16"/>
  <c r="K41" i="16"/>
  <c r="J41" i="16"/>
  <c r="I41" i="16"/>
  <c r="H41" i="16"/>
  <c r="G41" i="16"/>
  <c r="E41" i="16" s="1"/>
  <c r="O41" i="14"/>
  <c r="N41" i="14"/>
  <c r="M41" i="14"/>
  <c r="L41" i="14"/>
  <c r="K41" i="14"/>
  <c r="J41" i="14"/>
  <c r="I41" i="14"/>
  <c r="H41" i="14"/>
  <c r="G41" i="14"/>
  <c r="O41" i="15"/>
  <c r="N41" i="15"/>
  <c r="M41" i="15"/>
  <c r="L41" i="15"/>
  <c r="K41" i="15"/>
  <c r="J41" i="15"/>
  <c r="I41" i="15"/>
  <c r="H41" i="15"/>
  <c r="G41" i="15"/>
  <c r="H58" i="4"/>
  <c r="I58" i="4"/>
  <c r="J58" i="4"/>
  <c r="K58" i="4"/>
  <c r="L58" i="4"/>
  <c r="M58" i="4"/>
  <c r="N58" i="4"/>
  <c r="O58" i="4"/>
  <c r="G58" i="4"/>
  <c r="H41" i="4"/>
  <c r="I41" i="4"/>
  <c r="J41" i="4"/>
  <c r="K41" i="4"/>
  <c r="L41" i="4"/>
  <c r="M41" i="4"/>
  <c r="N41" i="4"/>
  <c r="O41" i="4"/>
  <c r="G41" i="4"/>
  <c r="E41" i="4" l="1"/>
  <c r="E41" i="17"/>
  <c r="E41" i="21"/>
  <c r="E58" i="16"/>
  <c r="E58" i="20"/>
  <c r="E41" i="15"/>
  <c r="E41" i="22"/>
  <c r="E58" i="17"/>
  <c r="E58" i="21"/>
  <c r="E41" i="18"/>
  <c r="E41" i="14"/>
  <c r="E41" i="19"/>
  <c r="E58" i="15"/>
  <c r="E58" i="18"/>
  <c r="E58" i="22"/>
  <c r="E58" i="4"/>
  <c r="G33" i="3" l="1"/>
  <c r="H33" i="3"/>
  <c r="I33" i="3"/>
  <c r="J33" i="3"/>
  <c r="K33" i="3"/>
  <c r="L33" i="3"/>
  <c r="M33" i="3"/>
  <c r="N33" i="3"/>
  <c r="F33" i="3"/>
  <c r="O56" i="22"/>
  <c r="N56" i="22"/>
  <c r="M56" i="22"/>
  <c r="L56" i="22"/>
  <c r="K56" i="22"/>
  <c r="J56" i="22"/>
  <c r="I56" i="22"/>
  <c r="H56" i="22"/>
  <c r="G56" i="22"/>
  <c r="O56" i="21"/>
  <c r="N56" i="21"/>
  <c r="M56" i="21"/>
  <c r="L56" i="21"/>
  <c r="K56" i="21"/>
  <c r="J56" i="21"/>
  <c r="I56" i="21"/>
  <c r="H56" i="21"/>
  <c r="G56" i="21"/>
  <c r="O56" i="20"/>
  <c r="N56" i="20"/>
  <c r="M56" i="20"/>
  <c r="L56" i="20"/>
  <c r="K56" i="20"/>
  <c r="J56" i="20"/>
  <c r="I56" i="20"/>
  <c r="H56" i="20"/>
  <c r="G56" i="20"/>
  <c r="O56" i="19"/>
  <c r="N56" i="19"/>
  <c r="M56" i="19"/>
  <c r="L56" i="19"/>
  <c r="K56" i="19"/>
  <c r="J56" i="19"/>
  <c r="I56" i="19"/>
  <c r="H56" i="19"/>
  <c r="G56" i="19"/>
  <c r="O56" i="18"/>
  <c r="N56" i="18"/>
  <c r="M56" i="18"/>
  <c r="L56" i="18"/>
  <c r="K56" i="18"/>
  <c r="J56" i="18"/>
  <c r="I56" i="18"/>
  <c r="H56" i="18"/>
  <c r="G56" i="18"/>
  <c r="O56" i="17"/>
  <c r="N56" i="17"/>
  <c r="M56" i="17"/>
  <c r="L56" i="17"/>
  <c r="K56" i="17"/>
  <c r="J56" i="17"/>
  <c r="I56" i="17"/>
  <c r="H56" i="17"/>
  <c r="G56" i="17"/>
  <c r="O56" i="16"/>
  <c r="N56" i="16"/>
  <c r="M56" i="16"/>
  <c r="L56" i="16"/>
  <c r="K56" i="16"/>
  <c r="J56" i="16"/>
  <c r="I56" i="16"/>
  <c r="H56" i="16"/>
  <c r="G56" i="16"/>
  <c r="O56" i="14"/>
  <c r="N56" i="14"/>
  <c r="M56" i="14"/>
  <c r="L56" i="14"/>
  <c r="K56" i="14"/>
  <c r="J56" i="14"/>
  <c r="I56" i="14"/>
  <c r="H56" i="14"/>
  <c r="G56" i="14"/>
  <c r="O56" i="15"/>
  <c r="N56" i="15"/>
  <c r="M56" i="15"/>
  <c r="L56" i="15"/>
  <c r="K56" i="15"/>
  <c r="J56" i="15"/>
  <c r="I56" i="15"/>
  <c r="H56" i="15"/>
  <c r="G56" i="15"/>
  <c r="O39" i="22"/>
  <c r="N39" i="22"/>
  <c r="M39" i="22"/>
  <c r="L39" i="22"/>
  <c r="K39" i="22"/>
  <c r="J39" i="22"/>
  <c r="I39" i="22"/>
  <c r="H39" i="22"/>
  <c r="G39" i="22"/>
  <c r="O39" i="21"/>
  <c r="N39" i="21"/>
  <c r="M39" i="21"/>
  <c r="L39" i="21"/>
  <c r="K39" i="21"/>
  <c r="J39" i="21"/>
  <c r="I39" i="21"/>
  <c r="H39" i="21"/>
  <c r="G39" i="21"/>
  <c r="O39" i="20"/>
  <c r="N39" i="20"/>
  <c r="M39" i="20"/>
  <c r="L39" i="20"/>
  <c r="K39" i="20"/>
  <c r="J39" i="20"/>
  <c r="I39" i="20"/>
  <c r="H39" i="20"/>
  <c r="G39" i="20"/>
  <c r="O39" i="19"/>
  <c r="N39" i="19"/>
  <c r="M39" i="19"/>
  <c r="L39" i="19"/>
  <c r="K39" i="19"/>
  <c r="J39" i="19"/>
  <c r="I39" i="19"/>
  <c r="H39" i="19"/>
  <c r="G39" i="19"/>
  <c r="O39" i="18"/>
  <c r="N39" i="18"/>
  <c r="M39" i="18"/>
  <c r="L39" i="18"/>
  <c r="K39" i="18"/>
  <c r="J39" i="18"/>
  <c r="I39" i="18"/>
  <c r="H39" i="18"/>
  <c r="G39" i="18"/>
  <c r="O39" i="17"/>
  <c r="N39" i="17"/>
  <c r="M39" i="17"/>
  <c r="L39" i="17"/>
  <c r="K39" i="17"/>
  <c r="J39" i="17"/>
  <c r="I39" i="17"/>
  <c r="H39" i="17"/>
  <c r="G39" i="17"/>
  <c r="O39" i="16"/>
  <c r="N39" i="16"/>
  <c r="M39" i="16"/>
  <c r="L39" i="16"/>
  <c r="K39" i="16"/>
  <c r="J39" i="16"/>
  <c r="I39" i="16"/>
  <c r="H39" i="16"/>
  <c r="G39" i="16"/>
  <c r="O39" i="14"/>
  <c r="N39" i="14"/>
  <c r="M39" i="14"/>
  <c r="L39" i="14"/>
  <c r="K39" i="14"/>
  <c r="J39" i="14"/>
  <c r="I39" i="14"/>
  <c r="H39" i="14"/>
  <c r="G39" i="14"/>
  <c r="O39" i="15"/>
  <c r="N39" i="15"/>
  <c r="M39" i="15"/>
  <c r="L39" i="15"/>
  <c r="K39" i="15"/>
  <c r="J39" i="15"/>
  <c r="I39" i="15"/>
  <c r="H39" i="15"/>
  <c r="G39" i="15"/>
  <c r="H56" i="4"/>
  <c r="I56" i="4"/>
  <c r="J56" i="4"/>
  <c r="K56" i="4"/>
  <c r="L56" i="4"/>
  <c r="M56" i="4"/>
  <c r="N56" i="4"/>
  <c r="O56" i="4"/>
  <c r="G56" i="4"/>
  <c r="H39" i="4"/>
  <c r="I39" i="4"/>
  <c r="J39" i="4"/>
  <c r="K39" i="4"/>
  <c r="L39" i="4"/>
  <c r="M39" i="4"/>
  <c r="N39" i="4"/>
  <c r="O39" i="4"/>
  <c r="G39" i="4"/>
  <c r="H41" i="1" l="1"/>
  <c r="I41" i="1"/>
  <c r="J41" i="1"/>
  <c r="K41" i="1"/>
  <c r="L41" i="1"/>
  <c r="M41" i="1"/>
  <c r="N41" i="1"/>
  <c r="O41" i="1"/>
  <c r="G41" i="1" l="1"/>
  <c r="E41" i="1" s="1"/>
  <c r="E18" i="4" l="1"/>
  <c r="E18" i="15"/>
  <c r="E13" i="4" l="1"/>
  <c r="E13" i="15"/>
  <c r="E5" i="3" l="1"/>
  <c r="F21" i="4"/>
  <c r="F22" i="4"/>
  <c r="E9" i="22"/>
  <c r="E9" i="21"/>
  <c r="E9" i="20"/>
  <c r="E10" i="20"/>
  <c r="E9" i="19"/>
  <c r="E9" i="18"/>
  <c r="E9" i="17"/>
  <c r="E9" i="16"/>
  <c r="E9" i="14"/>
  <c r="E9" i="15"/>
  <c r="E9" i="4"/>
  <c r="F22" i="22"/>
  <c r="F21" i="22"/>
  <c r="F22" i="21"/>
  <c r="F21" i="21"/>
  <c r="F22" i="20"/>
  <c r="F21" i="20"/>
  <c r="F22" i="19"/>
  <c r="F21" i="19"/>
  <c r="F22" i="18"/>
  <c r="F21" i="18"/>
  <c r="F22" i="17"/>
  <c r="F21" i="17"/>
  <c r="F22" i="16"/>
  <c r="F21" i="16"/>
  <c r="F22" i="14"/>
  <c r="F21" i="14"/>
  <c r="F22" i="15"/>
  <c r="F21" i="15"/>
  <c r="E2" i="21"/>
  <c r="E2" i="20"/>
  <c r="E16" i="22"/>
  <c r="E15" i="22"/>
  <c r="E13" i="22"/>
  <c r="E12" i="22"/>
  <c r="E10" i="22"/>
  <c r="E8" i="22"/>
  <c r="E7" i="22"/>
  <c r="E6" i="22"/>
  <c r="E5" i="22"/>
  <c r="E4" i="22"/>
  <c r="E3" i="22"/>
  <c r="E2" i="22"/>
  <c r="E16" i="21"/>
  <c r="E15" i="21"/>
  <c r="E13" i="21"/>
  <c r="E12" i="21"/>
  <c r="E10" i="21"/>
  <c r="E8" i="21"/>
  <c r="E7" i="21"/>
  <c r="E6" i="21"/>
  <c r="E5" i="21"/>
  <c r="E4" i="21"/>
  <c r="E3" i="21"/>
  <c r="E16" i="20"/>
  <c r="E15" i="20"/>
  <c r="E13" i="20"/>
  <c r="E12" i="20"/>
  <c r="E8" i="20"/>
  <c r="E7" i="20"/>
  <c r="E6" i="20"/>
  <c r="E5" i="20"/>
  <c r="E4" i="20"/>
  <c r="E3" i="20"/>
  <c r="E16" i="19"/>
  <c r="E15" i="19"/>
  <c r="E13" i="19"/>
  <c r="E12" i="19"/>
  <c r="E10" i="19"/>
  <c r="E8" i="19"/>
  <c r="E7" i="19"/>
  <c r="E6" i="19"/>
  <c r="E5" i="19"/>
  <c r="E4" i="19"/>
  <c r="E3" i="19"/>
  <c r="E2" i="19"/>
  <c r="E16" i="18"/>
  <c r="E15" i="18"/>
  <c r="E13" i="18"/>
  <c r="E12" i="18"/>
  <c r="E10" i="18"/>
  <c r="E8" i="18"/>
  <c r="E7" i="18"/>
  <c r="E6" i="18"/>
  <c r="E5" i="18"/>
  <c r="E4" i="18"/>
  <c r="E3" i="18"/>
  <c r="E2" i="18"/>
  <c r="E16" i="17"/>
  <c r="E15" i="17"/>
  <c r="E13" i="17"/>
  <c r="E12" i="17"/>
  <c r="E10" i="17"/>
  <c r="E8" i="17"/>
  <c r="E7" i="17"/>
  <c r="E6" i="17"/>
  <c r="E5" i="17"/>
  <c r="E4" i="17"/>
  <c r="E3" i="17"/>
  <c r="E2" i="17"/>
  <c r="E16" i="16"/>
  <c r="E15" i="16"/>
  <c r="E13" i="16"/>
  <c r="E12" i="16"/>
  <c r="E10" i="16"/>
  <c r="E8" i="16"/>
  <c r="E7" i="16"/>
  <c r="E6" i="16"/>
  <c r="E5" i="16"/>
  <c r="E4" i="16"/>
  <c r="E3" i="16"/>
  <c r="E2" i="16"/>
  <c r="E16" i="14"/>
  <c r="E15" i="14"/>
  <c r="E13" i="14"/>
  <c r="E12" i="14"/>
  <c r="E10" i="14"/>
  <c r="E8" i="14"/>
  <c r="E7" i="14"/>
  <c r="E6" i="14"/>
  <c r="E5" i="14"/>
  <c r="E4" i="14"/>
  <c r="E3" i="14"/>
  <c r="E2" i="14"/>
  <c r="E16" i="15"/>
  <c r="E15" i="15"/>
  <c r="E12" i="15"/>
  <c r="E10" i="15"/>
  <c r="E8" i="15"/>
  <c r="E7" i="15"/>
  <c r="E6" i="15"/>
  <c r="E5" i="15"/>
  <c r="E4" i="15"/>
  <c r="E3" i="15"/>
  <c r="E2" i="15"/>
  <c r="E4" i="4"/>
  <c r="E5" i="4"/>
  <c r="E6" i="4"/>
  <c r="E7" i="4"/>
  <c r="E8" i="4"/>
  <c r="E10" i="4"/>
  <c r="E12" i="4"/>
  <c r="E15" i="4"/>
  <c r="E16" i="4"/>
  <c r="H31" i="4"/>
  <c r="H32" i="4" s="1"/>
  <c r="H33" i="4" s="1"/>
  <c r="H35" i="4" s="1"/>
  <c r="H31" i="15"/>
  <c r="H32" i="15" s="1"/>
  <c r="H33" i="15" s="1"/>
  <c r="H35" i="15" s="1"/>
  <c r="H31" i="14"/>
  <c r="H32" i="14" s="1"/>
  <c r="H33" i="14" s="1"/>
  <c r="H35" i="14" s="1"/>
  <c r="H31" i="16"/>
  <c r="H32" i="16" s="1"/>
  <c r="H33" i="16" s="1"/>
  <c r="H35" i="16" s="1"/>
  <c r="H48" i="17"/>
  <c r="H49" i="17" s="1"/>
  <c r="H50" i="17" s="1"/>
  <c r="H52" i="17" s="1"/>
  <c r="H54" i="17" s="1"/>
  <c r="I31" i="4"/>
  <c r="I32" i="4" s="1"/>
  <c r="I33" i="4" s="1"/>
  <c r="I35" i="4" s="1"/>
  <c r="I31" i="15"/>
  <c r="I32" i="15" s="1"/>
  <c r="I31" i="14"/>
  <c r="I32" i="14" s="1"/>
  <c r="I33" i="14" s="1"/>
  <c r="I35" i="14" s="1"/>
  <c r="I31" i="16"/>
  <c r="I32" i="16" s="1"/>
  <c r="I48" i="17"/>
  <c r="I49" i="17" s="1"/>
  <c r="I50" i="17" s="1"/>
  <c r="I52" i="17" s="1"/>
  <c r="J31" i="4"/>
  <c r="J32" i="4" s="1"/>
  <c r="J33" i="4" s="1"/>
  <c r="J35" i="4" s="1"/>
  <c r="J31" i="15"/>
  <c r="J32" i="15" s="1"/>
  <c r="J33" i="15" s="1"/>
  <c r="J35" i="15" s="1"/>
  <c r="J31" i="14"/>
  <c r="J32" i="14" s="1"/>
  <c r="J33" i="14" s="1"/>
  <c r="J35" i="14" s="1"/>
  <c r="J31" i="16"/>
  <c r="J32" i="16" s="1"/>
  <c r="J33" i="16" s="1"/>
  <c r="J35" i="16" s="1"/>
  <c r="J48" i="17"/>
  <c r="J49" i="17" s="1"/>
  <c r="J50" i="17" s="1"/>
  <c r="J52" i="17" s="1"/>
  <c r="J54" i="17" s="1"/>
  <c r="K31" i="4"/>
  <c r="K32" i="4" s="1"/>
  <c r="K33" i="4" s="1"/>
  <c r="K35" i="4" s="1"/>
  <c r="K31" i="15"/>
  <c r="K32" i="15" s="1"/>
  <c r="K33" i="15" s="1"/>
  <c r="K35" i="15" s="1"/>
  <c r="K31" i="14"/>
  <c r="K32" i="14" s="1"/>
  <c r="K33" i="14" s="1"/>
  <c r="K35" i="14" s="1"/>
  <c r="K31" i="16"/>
  <c r="K32" i="16" s="1"/>
  <c r="K33" i="16" s="1"/>
  <c r="K35" i="16" s="1"/>
  <c r="K48" i="17"/>
  <c r="K49" i="17" s="1"/>
  <c r="K50" i="17" s="1"/>
  <c r="K52" i="17" s="1"/>
  <c r="L31" i="4"/>
  <c r="L32" i="4" s="1"/>
  <c r="L33" i="4" s="1"/>
  <c r="L35" i="4" s="1"/>
  <c r="L31" i="15"/>
  <c r="L32" i="15" s="1"/>
  <c r="L33" i="15" s="1"/>
  <c r="L35" i="15" s="1"/>
  <c r="L31" i="14"/>
  <c r="L32" i="14" s="1"/>
  <c r="L33" i="14" s="1"/>
  <c r="L35" i="14" s="1"/>
  <c r="L31" i="16"/>
  <c r="L32" i="16" s="1"/>
  <c r="L33" i="16" s="1"/>
  <c r="L35" i="16" s="1"/>
  <c r="L48" i="17"/>
  <c r="L49" i="17" s="1"/>
  <c r="L50" i="17" s="1"/>
  <c r="L52" i="17" s="1"/>
  <c r="M31" i="4"/>
  <c r="M32" i="4" s="1"/>
  <c r="M33" i="4" s="1"/>
  <c r="M35" i="4" s="1"/>
  <c r="M31" i="15"/>
  <c r="M32" i="15" s="1"/>
  <c r="M33" i="15" s="1"/>
  <c r="M35" i="15" s="1"/>
  <c r="M31" i="14"/>
  <c r="M32" i="14" s="1"/>
  <c r="M33" i="14" s="1"/>
  <c r="M35" i="14" s="1"/>
  <c r="M31" i="16"/>
  <c r="M32" i="16" s="1"/>
  <c r="M33" i="16" s="1"/>
  <c r="M35" i="16" s="1"/>
  <c r="M48" i="17"/>
  <c r="M49" i="17" s="1"/>
  <c r="M50" i="17" s="1"/>
  <c r="M52" i="17" s="1"/>
  <c r="N31" i="4"/>
  <c r="N32" i="4" s="1"/>
  <c r="N33" i="4" s="1"/>
  <c r="N35" i="4" s="1"/>
  <c r="N31" i="15"/>
  <c r="N32" i="15" s="1"/>
  <c r="N33" i="15" s="1"/>
  <c r="N35" i="15" s="1"/>
  <c r="N31" i="14"/>
  <c r="N32" i="14" s="1"/>
  <c r="N33" i="14" s="1"/>
  <c r="N35" i="14" s="1"/>
  <c r="N31" i="16"/>
  <c r="N32" i="16" s="1"/>
  <c r="N33" i="16" s="1"/>
  <c r="N35" i="16" s="1"/>
  <c r="N48" i="17"/>
  <c r="N49" i="17" s="1"/>
  <c r="N50" i="17" s="1"/>
  <c r="N52" i="17" s="1"/>
  <c r="O31" i="4"/>
  <c r="O32" i="4" s="1"/>
  <c r="O33" i="4" s="1"/>
  <c r="O35" i="4" s="1"/>
  <c r="O31" i="15"/>
  <c r="O32" i="15" s="1"/>
  <c r="O33" i="15" s="1"/>
  <c r="O35" i="15" s="1"/>
  <c r="O31" i="14"/>
  <c r="O32" i="14" s="1"/>
  <c r="O33" i="14" s="1"/>
  <c r="O35" i="14" s="1"/>
  <c r="O31" i="16"/>
  <c r="O32" i="16" s="1"/>
  <c r="O33" i="16" s="1"/>
  <c r="O35" i="16" s="1"/>
  <c r="O48" i="17"/>
  <c r="O49" i="17" s="1"/>
  <c r="O50" i="17" s="1"/>
  <c r="O52" i="17" s="1"/>
  <c r="G31" i="4"/>
  <c r="G32" i="4" s="1"/>
  <c r="G31" i="15"/>
  <c r="G32" i="15" s="1"/>
  <c r="G33" i="15" s="1"/>
  <c r="G35" i="15" s="1"/>
  <c r="G31" i="14"/>
  <c r="G32" i="14" s="1"/>
  <c r="G33" i="14" s="1"/>
  <c r="G35" i="14" s="1"/>
  <c r="G31" i="16"/>
  <c r="G32" i="16" s="1"/>
  <c r="G33" i="16" s="1"/>
  <c r="G35" i="16" s="1"/>
  <c r="G48" i="17"/>
  <c r="G49" i="17" s="1"/>
  <c r="H48" i="22"/>
  <c r="H49" i="22" s="1"/>
  <c r="H50" i="22" s="1"/>
  <c r="H52" i="22" s="1"/>
  <c r="H31" i="21"/>
  <c r="H32" i="21" s="1"/>
  <c r="H33" i="21" s="1"/>
  <c r="H35" i="21" s="1"/>
  <c r="H48" i="18"/>
  <c r="H49" i="18" s="1"/>
  <c r="H50" i="18" s="1"/>
  <c r="H52" i="18" s="1"/>
  <c r="H48" i="19"/>
  <c r="H49" i="19" s="1"/>
  <c r="H50" i="19" s="1"/>
  <c r="H52" i="19" s="1"/>
  <c r="H54" i="19" s="1"/>
  <c r="H48" i="20"/>
  <c r="H49" i="20" s="1"/>
  <c r="H50" i="20" s="1"/>
  <c r="H52" i="20" s="1"/>
  <c r="I31" i="1"/>
  <c r="I32" i="1" s="1"/>
  <c r="I33" i="1" s="1"/>
  <c r="I35" i="1" s="1"/>
  <c r="I36" i="1" s="1"/>
  <c r="I48" i="18"/>
  <c r="I49" i="18" s="1"/>
  <c r="I50" i="18" s="1"/>
  <c r="I52" i="18" s="1"/>
  <c r="I54" i="18" s="1"/>
  <c r="I48" i="19"/>
  <c r="I49" i="19" s="1"/>
  <c r="I50" i="19" s="1"/>
  <c r="I52" i="19" s="1"/>
  <c r="I54" i="19" s="1"/>
  <c r="I48" i="20"/>
  <c r="I49" i="20" s="1"/>
  <c r="I50" i="20" s="1"/>
  <c r="I52" i="20" s="1"/>
  <c r="I54" i="20" s="1"/>
  <c r="I31" i="21"/>
  <c r="I32" i="21" s="1"/>
  <c r="I33" i="21" s="1"/>
  <c r="I35" i="21" s="1"/>
  <c r="I48" i="22"/>
  <c r="I49" i="22" s="1"/>
  <c r="I50" i="22" s="1"/>
  <c r="I52" i="22" s="1"/>
  <c r="I54" i="22" s="1"/>
  <c r="J31" i="1"/>
  <c r="J32" i="1" s="1"/>
  <c r="J33" i="1" s="1"/>
  <c r="J35" i="1" s="1"/>
  <c r="J36" i="1" s="1"/>
  <c r="J48" i="18"/>
  <c r="J49" i="18" s="1"/>
  <c r="J50" i="18" s="1"/>
  <c r="J52" i="18" s="1"/>
  <c r="J54" i="18" s="1"/>
  <c r="J48" i="19"/>
  <c r="J49" i="19" s="1"/>
  <c r="J50" i="19" s="1"/>
  <c r="J52" i="19" s="1"/>
  <c r="J54" i="19" s="1"/>
  <c r="J48" i="20"/>
  <c r="J49" i="20" s="1"/>
  <c r="J50" i="20" s="1"/>
  <c r="J52" i="20" s="1"/>
  <c r="J31" i="21"/>
  <c r="J32" i="21" s="1"/>
  <c r="J33" i="21" s="1"/>
  <c r="J35" i="21" s="1"/>
  <c r="J48" i="22"/>
  <c r="J49" i="22" s="1"/>
  <c r="J50" i="22" s="1"/>
  <c r="J52" i="22" s="1"/>
  <c r="K48" i="18"/>
  <c r="K49" i="18" s="1"/>
  <c r="K50" i="18" s="1"/>
  <c r="K52" i="18" s="1"/>
  <c r="K48" i="19"/>
  <c r="K49" i="19" s="1"/>
  <c r="K50" i="19" s="1"/>
  <c r="K52" i="19" s="1"/>
  <c r="K48" i="20"/>
  <c r="K49" i="20" s="1"/>
  <c r="K50" i="20" s="1"/>
  <c r="K52" i="20" s="1"/>
  <c r="K31" i="21"/>
  <c r="K32" i="21" s="1"/>
  <c r="K33" i="21" s="1"/>
  <c r="K35" i="21" s="1"/>
  <c r="K48" i="22"/>
  <c r="K49" i="22" s="1"/>
  <c r="K50" i="22" s="1"/>
  <c r="K52" i="22" s="1"/>
  <c r="L48" i="18"/>
  <c r="L49" i="18" s="1"/>
  <c r="L50" i="18" s="1"/>
  <c r="L52" i="18" s="1"/>
  <c r="L48" i="19"/>
  <c r="L49" i="19" s="1"/>
  <c r="L50" i="19" s="1"/>
  <c r="L52" i="19" s="1"/>
  <c r="L48" i="20"/>
  <c r="L49" i="20" s="1"/>
  <c r="L50" i="20" s="1"/>
  <c r="L52" i="20" s="1"/>
  <c r="L31" i="21"/>
  <c r="L32" i="21" s="1"/>
  <c r="L33" i="21" s="1"/>
  <c r="L35" i="21" s="1"/>
  <c r="L48" i="22"/>
  <c r="L49" i="22" s="1"/>
  <c r="L50" i="22" s="1"/>
  <c r="L52" i="22" s="1"/>
  <c r="M48" i="18"/>
  <c r="M49" i="18" s="1"/>
  <c r="M50" i="18" s="1"/>
  <c r="M52" i="18" s="1"/>
  <c r="M48" i="19"/>
  <c r="M49" i="19" s="1"/>
  <c r="M50" i="19" s="1"/>
  <c r="M52" i="19" s="1"/>
  <c r="M48" i="20"/>
  <c r="M49" i="20" s="1"/>
  <c r="M50" i="20" s="1"/>
  <c r="M52" i="20" s="1"/>
  <c r="M31" i="21"/>
  <c r="M32" i="21" s="1"/>
  <c r="M33" i="21" s="1"/>
  <c r="M35" i="21" s="1"/>
  <c r="M48" i="22"/>
  <c r="M49" i="22" s="1"/>
  <c r="M50" i="22" s="1"/>
  <c r="M52" i="22" s="1"/>
  <c r="N48" i="18"/>
  <c r="N49" i="18" s="1"/>
  <c r="N50" i="18" s="1"/>
  <c r="N52" i="18" s="1"/>
  <c r="N48" i="19"/>
  <c r="N49" i="19" s="1"/>
  <c r="N50" i="19" s="1"/>
  <c r="N52" i="19" s="1"/>
  <c r="N48" i="20"/>
  <c r="N49" i="20" s="1"/>
  <c r="N50" i="20" s="1"/>
  <c r="N52" i="20" s="1"/>
  <c r="N31" i="21"/>
  <c r="N32" i="21" s="1"/>
  <c r="N33" i="21" s="1"/>
  <c r="N35" i="21" s="1"/>
  <c r="N48" i="22"/>
  <c r="N49" i="22" s="1"/>
  <c r="N50" i="22" s="1"/>
  <c r="N52" i="22" s="1"/>
  <c r="O48" i="18"/>
  <c r="O49" i="18" s="1"/>
  <c r="O50" i="18" s="1"/>
  <c r="O52" i="18" s="1"/>
  <c r="O48" i="19"/>
  <c r="O49" i="19" s="1"/>
  <c r="O50" i="19" s="1"/>
  <c r="O52" i="19" s="1"/>
  <c r="O48" i="20"/>
  <c r="O49" i="20" s="1"/>
  <c r="O50" i="20" s="1"/>
  <c r="O52" i="20" s="1"/>
  <c r="O31" i="21"/>
  <c r="O32" i="21" s="1"/>
  <c r="O33" i="21" s="1"/>
  <c r="O35" i="21" s="1"/>
  <c r="O48" i="22"/>
  <c r="O49" i="22" s="1"/>
  <c r="O50" i="22" s="1"/>
  <c r="O52" i="22" s="1"/>
  <c r="O54" i="22" s="1"/>
  <c r="G31" i="21"/>
  <c r="G32" i="21" s="1"/>
  <c r="G33" i="21" s="1"/>
  <c r="G35" i="21" s="1"/>
  <c r="G48" i="22"/>
  <c r="G49" i="22" s="1"/>
  <c r="G50" i="22" s="1"/>
  <c r="G48" i="18"/>
  <c r="G49" i="18" s="1"/>
  <c r="G50" i="18" s="1"/>
  <c r="G52" i="18" s="1"/>
  <c r="G54" i="18" s="1"/>
  <c r="G48" i="19"/>
  <c r="G49" i="19" s="1"/>
  <c r="G50" i="19" s="1"/>
  <c r="G52" i="19" s="1"/>
  <c r="G54" i="19" s="1"/>
  <c r="G48" i="20"/>
  <c r="G49" i="20" s="1"/>
  <c r="G50" i="20" s="1"/>
  <c r="G52" i="20" s="1"/>
  <c r="G54" i="20" s="1"/>
  <c r="A1" i="4"/>
  <c r="H31" i="1"/>
  <c r="H32" i="1" s="1"/>
  <c r="H33" i="1" s="1"/>
  <c r="H35" i="1" s="1"/>
  <c r="H36" i="1" s="1"/>
  <c r="K31" i="1"/>
  <c r="L31" i="1"/>
  <c r="L32" i="1" s="1"/>
  <c r="L33" i="1" s="1"/>
  <c r="L35" i="1" s="1"/>
  <c r="L36" i="1" s="1"/>
  <c r="M31" i="1"/>
  <c r="M32" i="1" s="1"/>
  <c r="M33" i="1" s="1"/>
  <c r="M35" i="1" s="1"/>
  <c r="M36" i="1" s="1"/>
  <c r="N31" i="1"/>
  <c r="N32" i="1" s="1"/>
  <c r="N33" i="1" s="1"/>
  <c r="N35" i="1" s="1"/>
  <c r="N36" i="1" s="1"/>
  <c r="O31" i="1"/>
  <c r="O32" i="1" s="1"/>
  <c r="O33" i="1" s="1"/>
  <c r="O35" i="1" s="1"/>
  <c r="O36" i="1" s="1"/>
  <c r="E29" i="3"/>
  <c r="E27" i="3"/>
  <c r="E25" i="3"/>
  <c r="E23" i="3"/>
  <c r="E11" i="3"/>
  <c r="P47" i="22"/>
  <c r="P46" i="22"/>
  <c r="P45" i="22"/>
  <c r="P44" i="22"/>
  <c r="G31" i="22"/>
  <c r="G32" i="22" s="1"/>
  <c r="G33" i="22" s="1"/>
  <c r="G35" i="22" s="1"/>
  <c r="H31" i="22"/>
  <c r="H32" i="22" s="1"/>
  <c r="H33" i="22" s="1"/>
  <c r="H35" i="22" s="1"/>
  <c r="I31" i="22"/>
  <c r="I32" i="22" s="1"/>
  <c r="I33" i="22" s="1"/>
  <c r="I35" i="22" s="1"/>
  <c r="J31" i="22"/>
  <c r="J32" i="22" s="1"/>
  <c r="J33" i="22" s="1"/>
  <c r="J35" i="22" s="1"/>
  <c r="K31" i="22"/>
  <c r="K32" i="22" s="1"/>
  <c r="K33" i="22" s="1"/>
  <c r="K35" i="22" s="1"/>
  <c r="L31" i="22"/>
  <c r="L32" i="22" s="1"/>
  <c r="L33" i="22" s="1"/>
  <c r="L35" i="22" s="1"/>
  <c r="M31" i="22"/>
  <c r="M32" i="22" s="1"/>
  <c r="M33" i="22" s="1"/>
  <c r="M35" i="22" s="1"/>
  <c r="N31" i="22"/>
  <c r="N32" i="22" s="1"/>
  <c r="N33" i="22" s="1"/>
  <c r="N35" i="22" s="1"/>
  <c r="O31" i="22"/>
  <c r="O32" i="22" s="1"/>
  <c r="O33" i="22" s="1"/>
  <c r="O35" i="22" s="1"/>
  <c r="P30" i="22"/>
  <c r="P29" i="22"/>
  <c r="P28" i="22"/>
  <c r="P27" i="22"/>
  <c r="E18" i="22"/>
  <c r="A1" i="22"/>
  <c r="G48" i="21"/>
  <c r="G49" i="21" s="1"/>
  <c r="G50" i="21" s="1"/>
  <c r="H48" i="21"/>
  <c r="H49" i="21" s="1"/>
  <c r="H50" i="21" s="1"/>
  <c r="H52" i="21" s="1"/>
  <c r="I48" i="21"/>
  <c r="I49" i="21" s="1"/>
  <c r="I50" i="21" s="1"/>
  <c r="I52" i="21" s="1"/>
  <c r="I54" i="21" s="1"/>
  <c r="J48" i="21"/>
  <c r="J49" i="21" s="1"/>
  <c r="J50" i="21" s="1"/>
  <c r="J52" i="21" s="1"/>
  <c r="J54" i="21" s="1"/>
  <c r="K48" i="21"/>
  <c r="K49" i="21" s="1"/>
  <c r="K50" i="21" s="1"/>
  <c r="K52" i="21" s="1"/>
  <c r="K54" i="21" s="1"/>
  <c r="L48" i="21"/>
  <c r="L49" i="21" s="1"/>
  <c r="L50" i="21" s="1"/>
  <c r="L52" i="21" s="1"/>
  <c r="M48" i="21"/>
  <c r="M49" i="21" s="1"/>
  <c r="M50" i="21" s="1"/>
  <c r="M52" i="21" s="1"/>
  <c r="N48" i="21"/>
  <c r="N49" i="21" s="1"/>
  <c r="N50" i="21" s="1"/>
  <c r="N52" i="21" s="1"/>
  <c r="O48" i="21"/>
  <c r="O49" i="21" s="1"/>
  <c r="O50" i="21" s="1"/>
  <c r="O52" i="21" s="1"/>
  <c r="P47" i="21"/>
  <c r="P46" i="21"/>
  <c r="P45" i="21"/>
  <c r="P44" i="21"/>
  <c r="P30" i="21"/>
  <c r="P29" i="21"/>
  <c r="P28" i="21"/>
  <c r="P27" i="21"/>
  <c r="E18" i="21"/>
  <c r="A1" i="21"/>
  <c r="P47" i="20"/>
  <c r="P46" i="20"/>
  <c r="P45" i="20"/>
  <c r="P44" i="20"/>
  <c r="G31" i="20"/>
  <c r="G32" i="20" s="1"/>
  <c r="G33" i="20" s="1"/>
  <c r="G35" i="20" s="1"/>
  <c r="H31" i="20"/>
  <c r="H32" i="20" s="1"/>
  <c r="H33" i="20" s="1"/>
  <c r="H35" i="20" s="1"/>
  <c r="I31" i="20"/>
  <c r="I32" i="20" s="1"/>
  <c r="I33" i="20" s="1"/>
  <c r="I35" i="20" s="1"/>
  <c r="J31" i="20"/>
  <c r="J32" i="20" s="1"/>
  <c r="J33" i="20" s="1"/>
  <c r="K31" i="20"/>
  <c r="K32" i="20" s="1"/>
  <c r="K33" i="20" s="1"/>
  <c r="K35" i="20" s="1"/>
  <c r="L31" i="20"/>
  <c r="L32" i="20" s="1"/>
  <c r="L33" i="20" s="1"/>
  <c r="L35" i="20" s="1"/>
  <c r="M31" i="20"/>
  <c r="M32" i="20" s="1"/>
  <c r="M33" i="20" s="1"/>
  <c r="M35" i="20" s="1"/>
  <c r="N31" i="20"/>
  <c r="N32" i="20" s="1"/>
  <c r="N33" i="20" s="1"/>
  <c r="N35" i="20" s="1"/>
  <c r="O31" i="20"/>
  <c r="O32" i="20" s="1"/>
  <c r="O33" i="20" s="1"/>
  <c r="O35" i="20" s="1"/>
  <c r="P30" i="20"/>
  <c r="P29" i="20"/>
  <c r="A29" i="20"/>
  <c r="P28" i="20"/>
  <c r="P27" i="20"/>
  <c r="E18" i="20"/>
  <c r="A1" i="20"/>
  <c r="J48" i="16"/>
  <c r="J49" i="16" s="1"/>
  <c r="F8" i="3"/>
  <c r="G8" i="3" s="1"/>
  <c r="H8" i="3" s="1"/>
  <c r="I8" i="3" s="1"/>
  <c r="J8" i="3" s="1"/>
  <c r="K8" i="3" s="1"/>
  <c r="L8" i="3" s="1"/>
  <c r="M8" i="3" s="1"/>
  <c r="N8" i="3" s="1"/>
  <c r="H26" i="1"/>
  <c r="H43" i="1" s="1"/>
  <c r="G43" i="1"/>
  <c r="G26" i="15"/>
  <c r="G26" i="4"/>
  <c r="G43" i="4" s="1"/>
  <c r="E3" i="4"/>
  <c r="E2" i="4"/>
  <c r="P47" i="19"/>
  <c r="P46" i="19"/>
  <c r="P45" i="19"/>
  <c r="P44" i="19"/>
  <c r="O31" i="19"/>
  <c r="O32" i="19" s="1"/>
  <c r="O33" i="19" s="1"/>
  <c r="O35" i="19" s="1"/>
  <c r="N31" i="19"/>
  <c r="N32" i="19" s="1"/>
  <c r="N33" i="19" s="1"/>
  <c r="N35" i="19" s="1"/>
  <c r="M31" i="19"/>
  <c r="M32" i="19" s="1"/>
  <c r="M33" i="19" s="1"/>
  <c r="M35" i="19" s="1"/>
  <c r="L31" i="19"/>
  <c r="L32" i="19" s="1"/>
  <c r="L33" i="19" s="1"/>
  <c r="L35" i="19" s="1"/>
  <c r="K31" i="19"/>
  <c r="K32" i="19" s="1"/>
  <c r="K33" i="19" s="1"/>
  <c r="K35" i="19" s="1"/>
  <c r="J31" i="19"/>
  <c r="J32" i="19" s="1"/>
  <c r="J33" i="19" s="1"/>
  <c r="J35" i="19" s="1"/>
  <c r="I31" i="19"/>
  <c r="I32" i="19" s="1"/>
  <c r="I33" i="19" s="1"/>
  <c r="I35" i="19" s="1"/>
  <c r="H31" i="19"/>
  <c r="H32" i="19" s="1"/>
  <c r="H33" i="19" s="1"/>
  <c r="H35" i="19" s="1"/>
  <c r="G31" i="19"/>
  <c r="G32" i="19" s="1"/>
  <c r="G33" i="19" s="1"/>
  <c r="G35" i="19" s="1"/>
  <c r="P30" i="19"/>
  <c r="P29" i="19"/>
  <c r="P28" i="19"/>
  <c r="P27" i="19"/>
  <c r="P47" i="18"/>
  <c r="P46" i="18"/>
  <c r="P45" i="18"/>
  <c r="P44" i="18"/>
  <c r="O31" i="18"/>
  <c r="O32" i="18" s="1"/>
  <c r="O33" i="18" s="1"/>
  <c r="O35" i="18" s="1"/>
  <c r="N31" i="18"/>
  <c r="N32" i="18" s="1"/>
  <c r="N33" i="18" s="1"/>
  <c r="N35" i="18" s="1"/>
  <c r="M31" i="18"/>
  <c r="M32" i="18" s="1"/>
  <c r="M33" i="18" s="1"/>
  <c r="M35" i="18" s="1"/>
  <c r="L31" i="18"/>
  <c r="L32" i="18" s="1"/>
  <c r="L33" i="18" s="1"/>
  <c r="L35" i="18" s="1"/>
  <c r="K31" i="18"/>
  <c r="K32" i="18" s="1"/>
  <c r="K33" i="18" s="1"/>
  <c r="K35" i="18" s="1"/>
  <c r="J31" i="18"/>
  <c r="J32" i="18" s="1"/>
  <c r="J33" i="18" s="1"/>
  <c r="J35" i="18" s="1"/>
  <c r="I31" i="18"/>
  <c r="I32" i="18" s="1"/>
  <c r="I33" i="18" s="1"/>
  <c r="I35" i="18" s="1"/>
  <c r="H31" i="18"/>
  <c r="H32" i="18" s="1"/>
  <c r="H33" i="18" s="1"/>
  <c r="H35" i="18" s="1"/>
  <c r="G31" i="18"/>
  <c r="G32" i="18" s="1"/>
  <c r="G33" i="18" s="1"/>
  <c r="G35" i="18" s="1"/>
  <c r="P30" i="18"/>
  <c r="P29" i="18"/>
  <c r="P28" i="18"/>
  <c r="P27" i="18"/>
  <c r="P47" i="17"/>
  <c r="P46" i="17"/>
  <c r="P45" i="17"/>
  <c r="P44" i="17"/>
  <c r="O31" i="17"/>
  <c r="O32" i="17" s="1"/>
  <c r="O33" i="17" s="1"/>
  <c r="O35" i="17" s="1"/>
  <c r="N31" i="17"/>
  <c r="N32" i="17" s="1"/>
  <c r="N33" i="17" s="1"/>
  <c r="N35" i="17" s="1"/>
  <c r="M31" i="17"/>
  <c r="M32" i="17" s="1"/>
  <c r="M33" i="17" s="1"/>
  <c r="M35" i="17" s="1"/>
  <c r="L31" i="17"/>
  <c r="L32" i="17" s="1"/>
  <c r="L33" i="17" s="1"/>
  <c r="L35" i="17" s="1"/>
  <c r="K31" i="17"/>
  <c r="K32" i="17" s="1"/>
  <c r="K33" i="17" s="1"/>
  <c r="K35" i="17" s="1"/>
  <c r="J31" i="17"/>
  <c r="J32" i="17" s="1"/>
  <c r="J33" i="17" s="1"/>
  <c r="J35" i="17" s="1"/>
  <c r="I31" i="17"/>
  <c r="I32" i="17" s="1"/>
  <c r="I33" i="17" s="1"/>
  <c r="I35" i="17" s="1"/>
  <c r="H31" i="17"/>
  <c r="H32" i="17" s="1"/>
  <c r="H33" i="17" s="1"/>
  <c r="H35" i="17" s="1"/>
  <c r="G31" i="17"/>
  <c r="G32" i="17" s="1"/>
  <c r="G33" i="17" s="1"/>
  <c r="G35" i="17" s="1"/>
  <c r="P30" i="17"/>
  <c r="P29" i="17"/>
  <c r="P28" i="17"/>
  <c r="P27" i="17"/>
  <c r="O48" i="16"/>
  <c r="O49" i="16" s="1"/>
  <c r="O50" i="16" s="1"/>
  <c r="O52" i="16" s="1"/>
  <c r="N48" i="16"/>
  <c r="N49" i="16" s="1"/>
  <c r="N50" i="16" s="1"/>
  <c r="N52" i="16" s="1"/>
  <c r="M48" i="16"/>
  <c r="M49" i="16" s="1"/>
  <c r="M50" i="16" s="1"/>
  <c r="M52" i="16" s="1"/>
  <c r="L48" i="16"/>
  <c r="L49" i="16" s="1"/>
  <c r="L50" i="16" s="1"/>
  <c r="L52" i="16" s="1"/>
  <c r="L54" i="16" s="1"/>
  <c r="K48" i="16"/>
  <c r="K49" i="16" s="1"/>
  <c r="K50" i="16" s="1"/>
  <c r="K52" i="16" s="1"/>
  <c r="I48" i="16"/>
  <c r="I49" i="16" s="1"/>
  <c r="I50" i="16" s="1"/>
  <c r="I52" i="16" s="1"/>
  <c r="I54" i="16" s="1"/>
  <c r="H48" i="16"/>
  <c r="H49" i="16" s="1"/>
  <c r="H50" i="16" s="1"/>
  <c r="H52" i="16" s="1"/>
  <c r="H54" i="16" s="1"/>
  <c r="G48" i="16"/>
  <c r="G49" i="16" s="1"/>
  <c r="G50" i="16" s="1"/>
  <c r="G52" i="16" s="1"/>
  <c r="P47" i="16"/>
  <c r="P46" i="16"/>
  <c r="P45" i="16"/>
  <c r="P44" i="16"/>
  <c r="P30" i="16"/>
  <c r="P29" i="16"/>
  <c r="P28" i="16"/>
  <c r="P27" i="16"/>
  <c r="O48" i="14"/>
  <c r="O49" i="14" s="1"/>
  <c r="O50" i="14" s="1"/>
  <c r="O52" i="14" s="1"/>
  <c r="N48" i="14"/>
  <c r="N49" i="14" s="1"/>
  <c r="N50" i="14" s="1"/>
  <c r="N52" i="14" s="1"/>
  <c r="M48" i="14"/>
  <c r="M49" i="14" s="1"/>
  <c r="M50" i="14" s="1"/>
  <c r="M52" i="14" s="1"/>
  <c r="M54" i="14" s="1"/>
  <c r="L48" i="14"/>
  <c r="L49" i="14" s="1"/>
  <c r="L50" i="14" s="1"/>
  <c r="L52" i="14" s="1"/>
  <c r="K48" i="14"/>
  <c r="K49" i="14" s="1"/>
  <c r="K50" i="14" s="1"/>
  <c r="K52" i="14" s="1"/>
  <c r="J48" i="14"/>
  <c r="J49" i="14" s="1"/>
  <c r="J50" i="14" s="1"/>
  <c r="J52" i="14" s="1"/>
  <c r="I48" i="14"/>
  <c r="I49" i="14" s="1"/>
  <c r="I50" i="14" s="1"/>
  <c r="I52" i="14" s="1"/>
  <c r="I54" i="14" s="1"/>
  <c r="H48" i="14"/>
  <c r="H49" i="14" s="1"/>
  <c r="H50" i="14" s="1"/>
  <c r="H52" i="14" s="1"/>
  <c r="G48" i="14"/>
  <c r="G49" i="14" s="1"/>
  <c r="G50" i="14" s="1"/>
  <c r="G52" i="14" s="1"/>
  <c r="G54" i="14" s="1"/>
  <c r="P47" i="14"/>
  <c r="P46" i="14"/>
  <c r="P45" i="14"/>
  <c r="P44" i="14"/>
  <c r="P30" i="14"/>
  <c r="P29" i="14"/>
  <c r="P28" i="14"/>
  <c r="P27" i="14"/>
  <c r="O48" i="15"/>
  <c r="O49" i="15" s="1"/>
  <c r="O50" i="15" s="1"/>
  <c r="O52" i="15" s="1"/>
  <c r="N48" i="15"/>
  <c r="N49" i="15" s="1"/>
  <c r="M48" i="15"/>
  <c r="M49" i="15" s="1"/>
  <c r="M50" i="15" s="1"/>
  <c r="M52" i="15" s="1"/>
  <c r="L48" i="15"/>
  <c r="L49" i="15" s="1"/>
  <c r="L50" i="15" s="1"/>
  <c r="L52" i="15" s="1"/>
  <c r="K48" i="15"/>
  <c r="K49" i="15" s="1"/>
  <c r="K50" i="15" s="1"/>
  <c r="K52" i="15" s="1"/>
  <c r="J48" i="15"/>
  <c r="J49" i="15" s="1"/>
  <c r="J50" i="15" s="1"/>
  <c r="J52" i="15" s="1"/>
  <c r="J54" i="15" s="1"/>
  <c r="I48" i="15"/>
  <c r="I49" i="15" s="1"/>
  <c r="I50" i="15" s="1"/>
  <c r="I52" i="15" s="1"/>
  <c r="H48" i="15"/>
  <c r="H49" i="15" s="1"/>
  <c r="H50" i="15" s="1"/>
  <c r="H52" i="15" s="1"/>
  <c r="H54" i="15" s="1"/>
  <c r="G48" i="15"/>
  <c r="G49" i="15" s="1"/>
  <c r="G50" i="15" s="1"/>
  <c r="G52" i="15" s="1"/>
  <c r="G54" i="15" s="1"/>
  <c r="P47" i="15"/>
  <c r="P46" i="15"/>
  <c r="P45" i="15"/>
  <c r="P44" i="15"/>
  <c r="P30" i="15"/>
  <c r="P29" i="15"/>
  <c r="P28" i="15"/>
  <c r="P27" i="15"/>
  <c r="N50" i="15"/>
  <c r="N52" i="15" s="1"/>
  <c r="P48" i="18"/>
  <c r="O48" i="1"/>
  <c r="O49" i="1" s="1"/>
  <c r="O50" i="1" s="1"/>
  <c r="O52" i="1" s="1"/>
  <c r="K48" i="1"/>
  <c r="K49" i="1" s="1"/>
  <c r="H48" i="1"/>
  <c r="H49" i="1" s="1"/>
  <c r="H50" i="1" s="1"/>
  <c r="H52" i="1" s="1"/>
  <c r="N48" i="1"/>
  <c r="N49" i="1" s="1"/>
  <c r="N50" i="1" s="1"/>
  <c r="N52" i="1" s="1"/>
  <c r="N54" i="1" s="1"/>
  <c r="M48" i="1"/>
  <c r="M49" i="1" s="1"/>
  <c r="M50" i="1" s="1"/>
  <c r="M52" i="1" s="1"/>
  <c r="L48" i="1"/>
  <c r="L49" i="1" s="1"/>
  <c r="L50" i="1" s="1"/>
  <c r="L52" i="1" s="1"/>
  <c r="J48" i="1"/>
  <c r="J49" i="1" s="1"/>
  <c r="J50" i="1" s="1"/>
  <c r="J52" i="1" s="1"/>
  <c r="I48" i="1"/>
  <c r="I49" i="1" s="1"/>
  <c r="I50" i="1" s="1"/>
  <c r="I52" i="1" s="1"/>
  <c r="G48" i="1"/>
  <c r="G49" i="1" s="1"/>
  <c r="G50" i="1" s="1"/>
  <c r="G52" i="1" s="1"/>
  <c r="G53" i="1" s="1"/>
  <c r="P30" i="1"/>
  <c r="P29" i="1"/>
  <c r="P28" i="1"/>
  <c r="P27" i="1"/>
  <c r="O48" i="4"/>
  <c r="O49" i="4" s="1"/>
  <c r="O50" i="4" s="1"/>
  <c r="O52" i="4" s="1"/>
  <c r="N48" i="4"/>
  <c r="N49" i="4" s="1"/>
  <c r="N50" i="4" s="1"/>
  <c r="N52" i="4" s="1"/>
  <c r="M48" i="4"/>
  <c r="M49" i="4" s="1"/>
  <c r="M50" i="4" s="1"/>
  <c r="M52" i="4" s="1"/>
  <c r="L48" i="4"/>
  <c r="L49" i="4" s="1"/>
  <c r="L50" i="4" s="1"/>
  <c r="L52" i="4" s="1"/>
  <c r="K48" i="4"/>
  <c r="K49" i="4" s="1"/>
  <c r="K50" i="4" s="1"/>
  <c r="K52" i="4" s="1"/>
  <c r="K54" i="4" s="1"/>
  <c r="J48" i="4"/>
  <c r="J49" i="4" s="1"/>
  <c r="J50" i="4" s="1"/>
  <c r="J52" i="4" s="1"/>
  <c r="I48" i="4"/>
  <c r="I49" i="4" s="1"/>
  <c r="I50" i="4" s="1"/>
  <c r="I52" i="4" s="1"/>
  <c r="I54" i="4" s="1"/>
  <c r="H48" i="4"/>
  <c r="H49" i="4" s="1"/>
  <c r="H50" i="4" s="1"/>
  <c r="H52" i="4" s="1"/>
  <c r="H54" i="4" s="1"/>
  <c r="G48" i="4"/>
  <c r="G49" i="4" s="1"/>
  <c r="P44" i="1"/>
  <c r="P45" i="1"/>
  <c r="P46" i="1"/>
  <c r="P47" i="1"/>
  <c r="P47" i="4"/>
  <c r="P46" i="4"/>
  <c r="P45" i="4"/>
  <c r="P44" i="4"/>
  <c r="P30" i="4"/>
  <c r="P29" i="4"/>
  <c r="P28" i="4"/>
  <c r="P27" i="4"/>
  <c r="E18" i="19"/>
  <c r="E18" i="18"/>
  <c r="E18" i="17"/>
  <c r="E18" i="16"/>
  <c r="E18" i="14"/>
  <c r="E9" i="3"/>
  <c r="A1" i="19"/>
  <c r="A1" i="18"/>
  <c r="A1" i="17"/>
  <c r="A1" i="16"/>
  <c r="A1" i="14"/>
  <c r="A1" i="15"/>
  <c r="E21" i="3"/>
  <c r="E19" i="3"/>
  <c r="E17" i="3"/>
  <c r="E15" i="3"/>
  <c r="E13" i="3"/>
  <c r="A1" i="3"/>
  <c r="I26" i="1"/>
  <c r="P31" i="4" l="1"/>
  <c r="P31" i="21"/>
  <c r="J26" i="1"/>
  <c r="J43" i="1" s="1"/>
  <c r="I43" i="1"/>
  <c r="H26" i="15"/>
  <c r="P31" i="1"/>
  <c r="E57" i="4"/>
  <c r="E40" i="4"/>
  <c r="P49" i="22"/>
  <c r="P32" i="21"/>
  <c r="P32" i="16"/>
  <c r="P49" i="16"/>
  <c r="P49" i="19"/>
  <c r="P49" i="18"/>
  <c r="J50" i="16"/>
  <c r="J52" i="16" s="1"/>
  <c r="J53" i="16" s="1"/>
  <c r="P49" i="14"/>
  <c r="P49" i="15"/>
  <c r="P32" i="22"/>
  <c r="P32" i="19"/>
  <c r="P32" i="18"/>
  <c r="I33" i="16"/>
  <c r="I35" i="16" s="1"/>
  <c r="I36" i="16" s="1"/>
  <c r="P32" i="14"/>
  <c r="N37" i="1"/>
  <c r="M9" i="3" s="1"/>
  <c r="L37" i="1"/>
  <c r="M37" i="1"/>
  <c r="H37" i="1"/>
  <c r="I37" i="1"/>
  <c r="C34" i="3"/>
  <c r="K53" i="17"/>
  <c r="P50" i="22"/>
  <c r="P31" i="22"/>
  <c r="P48" i="22"/>
  <c r="G52" i="21"/>
  <c r="G53" i="21" s="1"/>
  <c r="P50" i="21"/>
  <c r="P49" i="21"/>
  <c r="P48" i="21"/>
  <c r="J35" i="20"/>
  <c r="J36" i="20" s="1"/>
  <c r="P33" i="20"/>
  <c r="P32" i="20"/>
  <c r="P31" i="20"/>
  <c r="P49" i="20"/>
  <c r="P48" i="20"/>
  <c r="P50" i="19"/>
  <c r="P48" i="19"/>
  <c r="P31" i="19"/>
  <c r="P31" i="18"/>
  <c r="P33" i="18"/>
  <c r="G50" i="17"/>
  <c r="G52" i="17" s="1"/>
  <c r="G53" i="17" s="1"/>
  <c r="P49" i="17"/>
  <c r="P32" i="17"/>
  <c r="P48" i="17"/>
  <c r="P31" i="17"/>
  <c r="P31" i="16"/>
  <c r="P48" i="16"/>
  <c r="P48" i="14"/>
  <c r="P31" i="14"/>
  <c r="I33" i="15"/>
  <c r="I35" i="15" s="1"/>
  <c r="I36" i="15" s="1"/>
  <c r="I37" i="15" s="1"/>
  <c r="P32" i="15"/>
  <c r="P48" i="15"/>
  <c r="P31" i="15"/>
  <c r="G52" i="22"/>
  <c r="P33" i="22"/>
  <c r="P33" i="21"/>
  <c r="G36" i="20"/>
  <c r="P35" i="19"/>
  <c r="I36" i="19"/>
  <c r="P33" i="19"/>
  <c r="M36" i="15"/>
  <c r="K26" i="1"/>
  <c r="K43" i="1" s="1"/>
  <c r="H53" i="16"/>
  <c r="P48" i="4"/>
  <c r="O37" i="1"/>
  <c r="K32" i="1"/>
  <c r="K33" i="1" s="1"/>
  <c r="K35" i="1" s="1"/>
  <c r="K36" i="1" s="1"/>
  <c r="J37" i="1"/>
  <c r="G32" i="1"/>
  <c r="G33" i="1" s="1"/>
  <c r="G35" i="1" s="1"/>
  <c r="N36" i="15"/>
  <c r="O36" i="15"/>
  <c r="I36" i="17"/>
  <c r="I37" i="17" s="1"/>
  <c r="M36" i="22"/>
  <c r="O54" i="19"/>
  <c r="K36" i="21"/>
  <c r="M36" i="20"/>
  <c r="L54" i="19"/>
  <c r="J36" i="21"/>
  <c r="P48" i="1"/>
  <c r="H36" i="22"/>
  <c r="P35" i="22"/>
  <c r="O36" i="22"/>
  <c r="I36" i="22"/>
  <c r="J53" i="22"/>
  <c r="J36" i="22"/>
  <c r="G36" i="22"/>
  <c r="P35" i="21"/>
  <c r="G36" i="21"/>
  <c r="O36" i="21"/>
  <c r="H36" i="21"/>
  <c r="I36" i="21"/>
  <c r="P52" i="20"/>
  <c r="O36" i="20"/>
  <c r="H36" i="20"/>
  <c r="I36" i="20"/>
  <c r="P50" i="20"/>
  <c r="P52" i="19"/>
  <c r="H36" i="19"/>
  <c r="J36" i="19"/>
  <c r="G36" i="19"/>
  <c r="L36" i="19"/>
  <c r="P52" i="18"/>
  <c r="P35" i="18"/>
  <c r="J36" i="18"/>
  <c r="P50" i="18"/>
  <c r="G36" i="18"/>
  <c r="I36" i="18"/>
  <c r="H36" i="18"/>
  <c r="L36" i="18"/>
  <c r="H53" i="17"/>
  <c r="I53" i="17"/>
  <c r="P35" i="17"/>
  <c r="H36" i="17"/>
  <c r="H37" i="17" s="1"/>
  <c r="G19" i="3" s="1"/>
  <c r="P33" i="17"/>
  <c r="J36" i="17"/>
  <c r="J37" i="17" s="1"/>
  <c r="I19" i="3" s="1"/>
  <c r="M36" i="17"/>
  <c r="M37" i="17" s="1"/>
  <c r="G36" i="17"/>
  <c r="G37" i="17" s="1"/>
  <c r="L36" i="16"/>
  <c r="J36" i="16"/>
  <c r="H36" i="16"/>
  <c r="G36" i="16"/>
  <c r="P50" i="14"/>
  <c r="P52" i="14"/>
  <c r="P35" i="14"/>
  <c r="P33" i="14"/>
  <c r="I36" i="14"/>
  <c r="I37" i="14" s="1"/>
  <c r="H15" i="3" s="1"/>
  <c r="M36" i="14"/>
  <c r="M37" i="14" s="1"/>
  <c r="L15" i="3" s="1"/>
  <c r="J36" i="14"/>
  <c r="J37" i="14" s="1"/>
  <c r="P52" i="15"/>
  <c r="I53" i="15"/>
  <c r="H14" i="3" s="1"/>
  <c r="P50" i="15"/>
  <c r="J36" i="15"/>
  <c r="J37" i="15" s="1"/>
  <c r="I13" i="3" s="1"/>
  <c r="H36" i="15"/>
  <c r="H37" i="15" s="1"/>
  <c r="G13" i="3" s="1"/>
  <c r="G36" i="15"/>
  <c r="G37" i="15" s="1"/>
  <c r="F13" i="3" s="1"/>
  <c r="J36" i="4"/>
  <c r="J37" i="4" s="1"/>
  <c r="I36" i="4"/>
  <c r="I37" i="4" s="1"/>
  <c r="H11" i="3" s="1"/>
  <c r="H36" i="4"/>
  <c r="H37" i="4" s="1"/>
  <c r="G11" i="3" s="1"/>
  <c r="M36" i="4"/>
  <c r="M37" i="4" s="1"/>
  <c r="L53" i="1"/>
  <c r="K10" i="3" s="1"/>
  <c r="L54" i="1"/>
  <c r="H54" i="1"/>
  <c r="H53" i="1"/>
  <c r="G10" i="3" s="1"/>
  <c r="J54" i="1"/>
  <c r="J53" i="1"/>
  <c r="I10" i="3" s="1"/>
  <c r="I54" i="1"/>
  <c r="I53" i="1"/>
  <c r="H10" i="3" s="1"/>
  <c r="M54" i="1"/>
  <c r="M53" i="1"/>
  <c r="L10" i="3" s="1"/>
  <c r="O53" i="1"/>
  <c r="N10" i="3" s="1"/>
  <c r="O54" i="1"/>
  <c r="N53" i="1"/>
  <c r="M10" i="3" s="1"/>
  <c r="K54" i="19"/>
  <c r="N54" i="19"/>
  <c r="K36" i="18"/>
  <c r="G53" i="20"/>
  <c r="I53" i="4"/>
  <c r="H12" i="3" s="1"/>
  <c r="M36" i="21"/>
  <c r="I53" i="14"/>
  <c r="H16" i="3" s="1"/>
  <c r="N54" i="21"/>
  <c r="M54" i="21"/>
  <c r="L53" i="21"/>
  <c r="J53" i="19"/>
  <c r="M36" i="18"/>
  <c r="O36" i="18"/>
  <c r="K36" i="19"/>
  <c r="H53" i="4"/>
  <c r="K53" i="21"/>
  <c r="G50" i="4"/>
  <c r="P50" i="4" s="1"/>
  <c r="J53" i="17"/>
  <c r="K54" i="20"/>
  <c r="N54" i="16"/>
  <c r="N36" i="19"/>
  <c r="O36" i="17"/>
  <c r="O37" i="17" s="1"/>
  <c r="G53" i="18"/>
  <c r="O54" i="20"/>
  <c r="L36" i="17"/>
  <c r="L37" i="17" s="1"/>
  <c r="M53" i="16"/>
  <c r="K53" i="20"/>
  <c r="N36" i="14"/>
  <c r="N37" i="14" s="1"/>
  <c r="O54" i="15"/>
  <c r="M54" i="20"/>
  <c r="G54" i="1"/>
  <c r="P32" i="4"/>
  <c r="G33" i="4"/>
  <c r="G35" i="4" s="1"/>
  <c r="G36" i="4" s="1"/>
  <c r="G37" i="4" s="1"/>
  <c r="P49" i="4"/>
  <c r="L36" i="22"/>
  <c r="K36" i="15"/>
  <c r="L36" i="15"/>
  <c r="I54" i="17"/>
  <c r="H19" i="3" s="1"/>
  <c r="M54" i="22"/>
  <c r="K36" i="22"/>
  <c r="J54" i="22"/>
  <c r="G53" i="14"/>
  <c r="N36" i="22"/>
  <c r="G53" i="19"/>
  <c r="M54" i="18"/>
  <c r="M53" i="18"/>
  <c r="K54" i="16"/>
  <c r="K53" i="16"/>
  <c r="I53" i="19"/>
  <c r="H53" i="15"/>
  <c r="G14" i="3" s="1"/>
  <c r="O53" i="4"/>
  <c r="L36" i="20"/>
  <c r="N36" i="20"/>
  <c r="N36" i="4"/>
  <c r="N37" i="4" s="1"/>
  <c r="L36" i="21"/>
  <c r="K36" i="20"/>
  <c r="O54" i="17"/>
  <c r="O36" i="4"/>
  <c r="O37" i="4" s="1"/>
  <c r="N53" i="22"/>
  <c r="K53" i="22"/>
  <c r="J53" i="18"/>
  <c r="I53" i="16"/>
  <c r="L36" i="14"/>
  <c r="L37" i="14" s="1"/>
  <c r="K54" i="17"/>
  <c r="O36" i="14"/>
  <c r="O37" i="14" s="1"/>
  <c r="G53" i="15"/>
  <c r="I53" i="20"/>
  <c r="N53" i="17"/>
  <c r="L53" i="16"/>
  <c r="N36" i="21"/>
  <c r="N36" i="18"/>
  <c r="K36" i="14"/>
  <c r="K37" i="14" s="1"/>
  <c r="I53" i="22"/>
  <c r="J53" i="21"/>
  <c r="H54" i="20"/>
  <c r="H53" i="20"/>
  <c r="H54" i="14"/>
  <c r="H53" i="14"/>
  <c r="H53" i="19"/>
  <c r="K53" i="4"/>
  <c r="L36" i="4"/>
  <c r="L37" i="4" s="1"/>
  <c r="K36" i="4"/>
  <c r="K37" i="4" s="1"/>
  <c r="J11" i="3" s="1"/>
  <c r="H54" i="18"/>
  <c r="H53" i="18"/>
  <c r="K54" i="22"/>
  <c r="K53" i="15"/>
  <c r="K54" i="15"/>
  <c r="H36" i="14"/>
  <c r="H37" i="14" s="1"/>
  <c r="N54" i="15"/>
  <c r="G54" i="16"/>
  <c r="G53" i="16"/>
  <c r="J54" i="14"/>
  <c r="J53" i="14"/>
  <c r="I16" i="3" s="1"/>
  <c r="K36" i="17"/>
  <c r="K37" i="17" s="1"/>
  <c r="N36" i="17"/>
  <c r="N37" i="17" s="1"/>
  <c r="I53" i="18"/>
  <c r="I53" i="21"/>
  <c r="J54" i="4"/>
  <c r="J53" i="4"/>
  <c r="M36" i="16"/>
  <c r="N36" i="16"/>
  <c r="K54" i="14"/>
  <c r="K36" i="16"/>
  <c r="J18" i="3" s="1"/>
  <c r="J54" i="20"/>
  <c r="J53" i="20"/>
  <c r="M36" i="19"/>
  <c r="L24" i="3" s="1"/>
  <c r="O36" i="19"/>
  <c r="K53" i="18"/>
  <c r="K54" i="18"/>
  <c r="K53" i="19"/>
  <c r="G36" i="14"/>
  <c r="M53" i="14"/>
  <c r="L16" i="3" s="1"/>
  <c r="O36" i="16"/>
  <c r="O53" i="22"/>
  <c r="K53" i="14"/>
  <c r="J16" i="3" s="1"/>
  <c r="J53" i="15"/>
  <c r="H54" i="21"/>
  <c r="H53" i="21"/>
  <c r="H54" i="22"/>
  <c r="H53" i="22"/>
  <c r="I54" i="15"/>
  <c r="H13" i="3" s="1"/>
  <c r="P49" i="1"/>
  <c r="K50" i="1"/>
  <c r="I11" i="3" l="1"/>
  <c r="I12" i="3"/>
  <c r="J15" i="3"/>
  <c r="G16" i="3"/>
  <c r="I20" i="3"/>
  <c r="G15" i="3"/>
  <c r="G20" i="3"/>
  <c r="F20" i="3"/>
  <c r="O37" i="19"/>
  <c r="N23" i="3" s="1"/>
  <c r="N24" i="3"/>
  <c r="N37" i="18"/>
  <c r="M21" i="3" s="1"/>
  <c r="M22" i="3"/>
  <c r="L37" i="16"/>
  <c r="K17" i="3" s="1"/>
  <c r="K18" i="3"/>
  <c r="F14" i="3"/>
  <c r="O37" i="16"/>
  <c r="N17" i="3" s="1"/>
  <c r="N18" i="3"/>
  <c r="N37" i="16"/>
  <c r="M17" i="3" s="1"/>
  <c r="M18" i="3"/>
  <c r="N19" i="3"/>
  <c r="N37" i="20"/>
  <c r="M25" i="3" s="1"/>
  <c r="M26" i="3"/>
  <c r="L37" i="15"/>
  <c r="K13" i="3" s="1"/>
  <c r="K14" i="3"/>
  <c r="N37" i="19"/>
  <c r="M23" i="3" s="1"/>
  <c r="M24" i="3"/>
  <c r="O37" i="18"/>
  <c r="N21" i="3" s="1"/>
  <c r="N22" i="3"/>
  <c r="H37" i="16"/>
  <c r="G17" i="3" s="1"/>
  <c r="G18" i="3"/>
  <c r="J37" i="18"/>
  <c r="I21" i="3" s="1"/>
  <c r="I22" i="3"/>
  <c r="G37" i="19"/>
  <c r="F23" i="3" s="1"/>
  <c r="F24" i="3"/>
  <c r="H37" i="22"/>
  <c r="G29" i="3" s="1"/>
  <c r="G30" i="3"/>
  <c r="M37" i="20"/>
  <c r="L25" i="3" s="1"/>
  <c r="L26" i="3"/>
  <c r="I14" i="3"/>
  <c r="M37" i="16"/>
  <c r="L17" i="3" s="1"/>
  <c r="L18" i="3"/>
  <c r="I15" i="3"/>
  <c r="M20" i="3"/>
  <c r="J19" i="3"/>
  <c r="K37" i="20"/>
  <c r="J25" i="3" s="1"/>
  <c r="J26" i="3"/>
  <c r="L37" i="20"/>
  <c r="K25" i="3" s="1"/>
  <c r="K26" i="3"/>
  <c r="K37" i="22"/>
  <c r="J29" i="3" s="1"/>
  <c r="J30" i="3"/>
  <c r="K37" i="15"/>
  <c r="J13" i="3" s="1"/>
  <c r="J14" i="3"/>
  <c r="M37" i="18"/>
  <c r="L21" i="3" s="1"/>
  <c r="L22" i="3"/>
  <c r="J37" i="16"/>
  <c r="I17" i="3" s="1"/>
  <c r="I18" i="3"/>
  <c r="H20" i="3"/>
  <c r="I37" i="18"/>
  <c r="H21" i="3" s="1"/>
  <c r="H22" i="3"/>
  <c r="J37" i="19"/>
  <c r="I23" i="3" s="1"/>
  <c r="I24" i="3"/>
  <c r="I37" i="20"/>
  <c r="H25" i="3" s="1"/>
  <c r="H26" i="3"/>
  <c r="I37" i="21"/>
  <c r="H27" i="3" s="1"/>
  <c r="H28" i="3"/>
  <c r="I37" i="22"/>
  <c r="H29" i="3" s="1"/>
  <c r="H30" i="3"/>
  <c r="K37" i="21"/>
  <c r="J27" i="3" s="1"/>
  <c r="J28" i="3"/>
  <c r="O37" i="15"/>
  <c r="N13" i="3" s="1"/>
  <c r="N14" i="3"/>
  <c r="J37" i="20"/>
  <c r="I25" i="3" s="1"/>
  <c r="I26" i="3"/>
  <c r="J20" i="3"/>
  <c r="I37" i="16"/>
  <c r="H17" i="3" s="1"/>
  <c r="H18" i="3"/>
  <c r="L37" i="22"/>
  <c r="K29" i="3" s="1"/>
  <c r="K30" i="3"/>
  <c r="G37" i="18"/>
  <c r="F21" i="3" s="1"/>
  <c r="F22" i="3"/>
  <c r="H37" i="19"/>
  <c r="G23" i="3" s="1"/>
  <c r="G24" i="3"/>
  <c r="H37" i="20"/>
  <c r="G25" i="3" s="1"/>
  <c r="G26" i="3"/>
  <c r="H37" i="21"/>
  <c r="G27" i="3" s="1"/>
  <c r="G28" i="3"/>
  <c r="G37" i="22"/>
  <c r="F29" i="3" s="1"/>
  <c r="F30" i="3"/>
  <c r="O37" i="22"/>
  <c r="N29" i="3" s="1"/>
  <c r="N30" i="3"/>
  <c r="J37" i="21"/>
  <c r="I27" i="3" s="1"/>
  <c r="I28" i="3"/>
  <c r="N37" i="15"/>
  <c r="M13" i="3" s="1"/>
  <c r="M14" i="3"/>
  <c r="M37" i="15"/>
  <c r="L13" i="3" s="1"/>
  <c r="L14" i="3"/>
  <c r="G37" i="20"/>
  <c r="F25" i="3" s="1"/>
  <c r="F26" i="3"/>
  <c r="L37" i="21"/>
  <c r="K27" i="3" s="1"/>
  <c r="K28" i="3"/>
  <c r="N37" i="22"/>
  <c r="M29" i="3" s="1"/>
  <c r="M30" i="3"/>
  <c r="K37" i="18"/>
  <c r="J21" i="3" s="1"/>
  <c r="J22" i="3"/>
  <c r="N37" i="21"/>
  <c r="M27" i="3" s="1"/>
  <c r="M28" i="3"/>
  <c r="F16" i="3"/>
  <c r="K37" i="19"/>
  <c r="J23" i="3" s="1"/>
  <c r="J24" i="3"/>
  <c r="M37" i="21"/>
  <c r="L27" i="3" s="1"/>
  <c r="L28" i="3"/>
  <c r="G37" i="16"/>
  <c r="F17" i="3" s="1"/>
  <c r="F18" i="3"/>
  <c r="L37" i="18"/>
  <c r="K21" i="3" s="1"/>
  <c r="K22" i="3"/>
  <c r="L37" i="19"/>
  <c r="K23" i="3" s="1"/>
  <c r="K24" i="3"/>
  <c r="O37" i="20"/>
  <c r="N25" i="3" s="1"/>
  <c r="N26" i="3"/>
  <c r="O37" i="21"/>
  <c r="N27" i="3" s="1"/>
  <c r="N28" i="3"/>
  <c r="J37" i="22"/>
  <c r="I29" i="3" s="1"/>
  <c r="I30" i="3"/>
  <c r="M37" i="22"/>
  <c r="L29" i="3" s="1"/>
  <c r="L30" i="3"/>
  <c r="H37" i="18"/>
  <c r="G21" i="3" s="1"/>
  <c r="G22" i="3"/>
  <c r="G37" i="21"/>
  <c r="F27" i="3" s="1"/>
  <c r="F28" i="3"/>
  <c r="I37" i="19"/>
  <c r="H23" i="3" s="1"/>
  <c r="H24" i="3"/>
  <c r="J54" i="16"/>
  <c r="G12" i="3"/>
  <c r="N12" i="3"/>
  <c r="J12" i="3"/>
  <c r="I26" i="15"/>
  <c r="H43" i="15"/>
  <c r="P35" i="16"/>
  <c r="P50" i="16"/>
  <c r="P52" i="16"/>
  <c r="P35" i="20"/>
  <c r="P33" i="16"/>
  <c r="I9" i="3"/>
  <c r="P35" i="15"/>
  <c r="P33" i="15"/>
  <c r="P52" i="17"/>
  <c r="H9" i="3"/>
  <c r="L9" i="3"/>
  <c r="N9" i="3"/>
  <c r="P52" i="21"/>
  <c r="G54" i="21"/>
  <c r="G54" i="17"/>
  <c r="F19" i="3" s="1"/>
  <c r="P52" i="22"/>
  <c r="G54" i="22"/>
  <c r="G9" i="3"/>
  <c r="K9" i="3"/>
  <c r="P50" i="17"/>
  <c r="G53" i="22"/>
  <c r="G52" i="4"/>
  <c r="L26" i="1"/>
  <c r="L43" i="1" s="1"/>
  <c r="O53" i="15"/>
  <c r="K37" i="1"/>
  <c r="M53" i="21"/>
  <c r="N53" i="16"/>
  <c r="L54" i="21"/>
  <c r="O53" i="19"/>
  <c r="N53" i="19"/>
  <c r="L53" i="19"/>
  <c r="P35" i="4"/>
  <c r="P36" i="21"/>
  <c r="O54" i="4"/>
  <c r="N11" i="3" s="1"/>
  <c r="M54" i="16"/>
  <c r="N53" i="21"/>
  <c r="P36" i="22"/>
  <c r="M53" i="22"/>
  <c r="P36" i="15"/>
  <c r="N53" i="15"/>
  <c r="O53" i="17"/>
  <c r="N20" i="3" s="1"/>
  <c r="O54" i="21"/>
  <c r="O53" i="21"/>
  <c r="N54" i="22"/>
  <c r="M53" i="20"/>
  <c r="P36" i="18"/>
  <c r="O53" i="20"/>
  <c r="N54" i="20"/>
  <c r="N53" i="20"/>
  <c r="L54" i="20"/>
  <c r="L53" i="20"/>
  <c r="P32" i="1"/>
  <c r="G36" i="1"/>
  <c r="F10" i="3" s="1"/>
  <c r="P33" i="4"/>
  <c r="L54" i="18"/>
  <c r="L53" i="18"/>
  <c r="P36" i="20"/>
  <c r="P37" i="4"/>
  <c r="M54" i="17"/>
  <c r="L19" i="3" s="1"/>
  <c r="M53" i="17"/>
  <c r="L20" i="3" s="1"/>
  <c r="L54" i="4"/>
  <c r="K11" i="3" s="1"/>
  <c r="L53" i="4"/>
  <c r="K12" i="3" s="1"/>
  <c r="P37" i="17"/>
  <c r="N54" i="17"/>
  <c r="M19" i="3" s="1"/>
  <c r="O54" i="18"/>
  <c r="O53" i="18"/>
  <c r="O53" i="16"/>
  <c r="O54" i="16"/>
  <c r="L54" i="17"/>
  <c r="K19" i="3" s="1"/>
  <c r="L53" i="17"/>
  <c r="K20" i="3" s="1"/>
  <c r="L54" i="15"/>
  <c r="L53" i="15"/>
  <c r="P36" i="4"/>
  <c r="L53" i="22"/>
  <c r="L54" i="22"/>
  <c r="M53" i="15"/>
  <c r="M54" i="15"/>
  <c r="P36" i="17"/>
  <c r="N53" i="4"/>
  <c r="M12" i="3" s="1"/>
  <c r="N54" i="4"/>
  <c r="M11" i="3" s="1"/>
  <c r="M54" i="4"/>
  <c r="L11" i="3" s="1"/>
  <c r="M53" i="4"/>
  <c r="L12" i="3" s="1"/>
  <c r="N54" i="14"/>
  <c r="M15" i="3" s="1"/>
  <c r="N53" i="14"/>
  <c r="M16" i="3" s="1"/>
  <c r="L53" i="14"/>
  <c r="K16" i="3" s="1"/>
  <c r="L54" i="14"/>
  <c r="K15" i="3" s="1"/>
  <c r="O53" i="14"/>
  <c r="N16" i="3" s="1"/>
  <c r="O54" i="14"/>
  <c r="N15" i="3" s="1"/>
  <c r="P36" i="14"/>
  <c r="G37" i="14"/>
  <c r="M53" i="19"/>
  <c r="M54" i="19"/>
  <c r="N54" i="18"/>
  <c r="N53" i="18"/>
  <c r="M37" i="19"/>
  <c r="P36" i="19"/>
  <c r="K37" i="16"/>
  <c r="P36" i="16"/>
  <c r="K52" i="1"/>
  <c r="P50" i="1"/>
  <c r="P33" i="1"/>
  <c r="O29" i="3" l="1"/>
  <c r="H32" i="3"/>
  <c r="O13" i="3"/>
  <c r="O14" i="3"/>
  <c r="P37" i="14"/>
  <c r="F15" i="3"/>
  <c r="O15" i="3" s="1"/>
  <c r="O16" i="3"/>
  <c r="P37" i="22"/>
  <c r="G32" i="3"/>
  <c r="O26" i="3"/>
  <c r="O24" i="3"/>
  <c r="O21" i="3"/>
  <c r="P37" i="16"/>
  <c r="J17" i="3"/>
  <c r="O17" i="3" s="1"/>
  <c r="P37" i="20"/>
  <c r="P37" i="18"/>
  <c r="P37" i="21"/>
  <c r="O28" i="3"/>
  <c r="O18" i="3"/>
  <c r="O25" i="3"/>
  <c r="P37" i="19"/>
  <c r="L23" i="3"/>
  <c r="O23" i="3" s="1"/>
  <c r="I32" i="3"/>
  <c r="P37" i="15"/>
  <c r="G31" i="3"/>
  <c r="H31" i="3"/>
  <c r="I31" i="3"/>
  <c r="O27" i="3"/>
  <c r="O30" i="3"/>
  <c r="O22" i="3"/>
  <c r="O20" i="3"/>
  <c r="O19" i="3"/>
  <c r="I43" i="15"/>
  <c r="J26" i="15"/>
  <c r="P52" i="4"/>
  <c r="G54" i="4"/>
  <c r="F11" i="3" s="1"/>
  <c r="G53" i="4"/>
  <c r="P54" i="19"/>
  <c r="N32" i="3"/>
  <c r="N31" i="3"/>
  <c r="M32" i="3"/>
  <c r="M31" i="3"/>
  <c r="L32" i="3"/>
  <c r="K32" i="3"/>
  <c r="P53" i="16"/>
  <c r="M26" i="1"/>
  <c r="M43" i="1" s="1"/>
  <c r="P53" i="19"/>
  <c r="P54" i="18"/>
  <c r="P54" i="21"/>
  <c r="G37" i="1"/>
  <c r="F9" i="3" s="1"/>
  <c r="P54" i="16"/>
  <c r="P54" i="22"/>
  <c r="P53" i="21"/>
  <c r="P53" i="22"/>
  <c r="P53" i="17"/>
  <c r="P54" i="15"/>
  <c r="P53" i="20"/>
  <c r="P53" i="18"/>
  <c r="P54" i="20"/>
  <c r="P54" i="17"/>
  <c r="P53" i="15"/>
  <c r="P54" i="14"/>
  <c r="P53" i="14"/>
  <c r="K53" i="1"/>
  <c r="K54" i="1"/>
  <c r="P54" i="1" s="1"/>
  <c r="P52" i="1"/>
  <c r="P36" i="1"/>
  <c r="P35" i="1"/>
  <c r="J43" i="15" l="1"/>
  <c r="K26" i="15"/>
  <c r="P53" i="1"/>
  <c r="J10" i="3"/>
  <c r="P54" i="4"/>
  <c r="J9" i="3"/>
  <c r="J31" i="3" s="1"/>
  <c r="P53" i="4"/>
  <c r="F12" i="3"/>
  <c r="F32" i="3" s="1"/>
  <c r="L31" i="3"/>
  <c r="N26" i="1"/>
  <c r="N43" i="1" s="1"/>
  <c r="F31" i="3"/>
  <c r="K31" i="3"/>
  <c r="O11" i="3"/>
  <c r="P37" i="1"/>
  <c r="K43" i="15" l="1"/>
  <c r="L26" i="15"/>
  <c r="O9" i="3"/>
  <c r="J32" i="3"/>
  <c r="O32" i="3" s="1"/>
  <c r="O10" i="3"/>
  <c r="O12" i="3"/>
  <c r="O26" i="1"/>
  <c r="O43" i="1" s="1"/>
  <c r="O31" i="3"/>
  <c r="L43" i="15" l="1"/>
  <c r="M26" i="15"/>
  <c r="M43" i="15" l="1"/>
  <c r="N26" i="15"/>
  <c r="N43" i="15" l="1"/>
  <c r="O26" i="15"/>
  <c r="O43" i="15" s="1"/>
</calcChain>
</file>

<file path=xl/sharedStrings.xml><?xml version="1.0" encoding="utf-8"?>
<sst xmlns="http://schemas.openxmlformats.org/spreadsheetml/2006/main" count="642" uniqueCount="81">
  <si>
    <t>消費税率</t>
    <rPh sb="0" eb="3">
      <t>ショウヒゼイ</t>
    </rPh>
    <rPh sb="3" eb="4">
      <t>リツ</t>
    </rPh>
    <phoneticPr fontId="2"/>
  </si>
  <si>
    <t>Ⅰ　物品費</t>
    <rPh sb="2" eb="4">
      <t>ブッピン</t>
    </rPh>
    <rPh sb="4" eb="5">
      <t>ヒ</t>
    </rPh>
    <phoneticPr fontId="2"/>
  </si>
  <si>
    <t>Ⅱ　人件費・謝金</t>
    <rPh sb="2" eb="5">
      <t>ジンケンヒ</t>
    </rPh>
    <rPh sb="6" eb="8">
      <t>シャキン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</si>
  <si>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</si>
  <si>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</si>
  <si>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Ⅴ　一般管理費</t>
    <rPh sb="2" eb="4">
      <t>イッパン</t>
    </rPh>
    <rPh sb="4" eb="7">
      <t>カンリヒ</t>
    </rPh>
    <phoneticPr fontId="2"/>
  </si>
  <si>
    <t>一般管理費率</t>
    <rPh sb="5" eb="6">
      <t>リツ</t>
    </rPh>
    <phoneticPr fontId="2"/>
  </si>
  <si>
    <t>管理番号：</t>
    <rPh sb="0" eb="2">
      <t>カンリ</t>
    </rPh>
    <rPh sb="2" eb="4">
      <t>バンゴウ</t>
    </rPh>
    <phoneticPr fontId="2"/>
  </si>
  <si>
    <r>
      <t>　　　　　小計</t>
    </r>
    <r>
      <rPr>
        <sz val="9"/>
        <rFont val="ＭＳ 明朝"/>
        <family val="1"/>
        <charset val="128"/>
      </rPr>
      <t>（Ⅰ+Ⅱ+Ⅲ+Ⅳ）</t>
    </r>
    <rPh sb="5" eb="7">
      <t>ショウケイ</t>
    </rPh>
    <phoneticPr fontId="2"/>
  </si>
  <si>
    <t>受託者名</t>
    <rPh sb="0" eb="3">
      <t>ジュタクシャ</t>
    </rPh>
    <rPh sb="3" eb="4">
      <t>メイ</t>
    </rPh>
    <phoneticPr fontId="2"/>
  </si>
  <si>
    <t>（うち消費税額および地方消費税額）</t>
    <rPh sb="3" eb="6">
      <t>ショウヒゼイ</t>
    </rPh>
    <rPh sb="6" eb="7">
      <t>ガク</t>
    </rPh>
    <rPh sb="10" eb="12">
      <t>チホウ</t>
    </rPh>
    <rPh sb="12" eb="14">
      <t>ショウヒ</t>
    </rPh>
    <rPh sb="14" eb="16">
      <t>ゼイガク</t>
    </rPh>
    <phoneticPr fontId="2"/>
  </si>
  <si>
    <r>
      <t>　　　　　小計</t>
    </r>
    <r>
      <rPr>
        <sz val="9"/>
        <rFont val="ＭＳ 明朝"/>
        <family val="1"/>
        <charset val="128"/>
      </rPr>
      <t>（Ⅰ+Ⅱ+Ⅲ+Ⅳ+Ⅴ）</t>
    </r>
    <rPh sb="5" eb="7">
      <t>ショウケイ</t>
    </rPh>
    <phoneticPr fontId="2"/>
  </si>
  <si>
    <t>Ⅵ　再委託費</t>
    <rPh sb="2" eb="5">
      <t>サイイタク</t>
    </rPh>
    <rPh sb="5" eb="6">
      <t>ヒ</t>
    </rPh>
    <phoneticPr fontId="2"/>
  </si>
  <si>
    <r>
      <t>　　　　　総経費</t>
    </r>
    <r>
      <rPr>
        <sz val="9"/>
        <rFont val="ＭＳ 明朝"/>
        <family val="1"/>
        <charset val="128"/>
      </rPr>
      <t>(Ⅰ+Ⅱ+Ⅲ+Ⅳ+Ⅴ＋Ⅵ)</t>
    </r>
    <rPh sb="5" eb="8">
      <t>ソウケイヒ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</si>
  <si>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</si>
  <si>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総　額</t>
    <rPh sb="0" eb="1">
      <t>ソウ</t>
    </rPh>
    <rPh sb="2" eb="3">
      <t>ガク</t>
    </rPh>
    <phoneticPr fontId="2"/>
  </si>
  <si>
    <t>総額</t>
    <rPh sb="0" eb="2">
      <t>ソウガク</t>
    </rPh>
    <phoneticPr fontId="2"/>
  </si>
  <si>
    <t>　</t>
    <phoneticPr fontId="2"/>
  </si>
  <si>
    <t>副題：</t>
    <rPh sb="0" eb="2">
      <t>フクダイ</t>
    </rPh>
    <phoneticPr fontId="2"/>
  </si>
  <si>
    <t>(単位：円）</t>
    <rPh sb="1" eb="3">
      <t>タンイ</t>
    </rPh>
    <rPh sb="4" eb="5">
      <t>エン</t>
    </rPh>
    <phoneticPr fontId="2"/>
  </si>
  <si>
    <t>　　・文字入力が不要なセルは空欄にしておいてください。</t>
    <rPh sb="3" eb="5">
      <t>モジ</t>
    </rPh>
    <rPh sb="5" eb="7">
      <t>ニュウリョク</t>
    </rPh>
    <rPh sb="8" eb="10">
      <t>フヨウ</t>
    </rPh>
    <rPh sb="14" eb="16">
      <t>クウラン</t>
    </rPh>
    <phoneticPr fontId="2"/>
  </si>
  <si>
    <t>費目</t>
    <rPh sb="0" eb="2">
      <t>ヒモク</t>
    </rPh>
    <phoneticPr fontId="2"/>
  </si>
  <si>
    <t>消費税（外税額）</t>
    <rPh sb="0" eb="3">
      <t>ショウヒゼイ</t>
    </rPh>
    <rPh sb="4" eb="6">
      <t>ソトゼイ</t>
    </rPh>
    <rPh sb="6" eb="7">
      <t>ガク</t>
    </rPh>
    <phoneticPr fontId="2"/>
  </si>
  <si>
    <t>消費税（内税額）＋消費税相当額</t>
    <rPh sb="0" eb="3">
      <t>ショウヒゼイ</t>
    </rPh>
    <rPh sb="4" eb="6">
      <t>ウチゼイ</t>
    </rPh>
    <rPh sb="6" eb="7">
      <t>ガク</t>
    </rPh>
    <rPh sb="9" eb="12">
      <t>ショウヒゼイ</t>
    </rPh>
    <rPh sb="12" eb="14">
      <t>ソウトウ</t>
    </rPh>
    <rPh sb="14" eb="15">
      <t>ガク</t>
    </rPh>
    <phoneticPr fontId="2"/>
  </si>
  <si>
    <t>管理番号</t>
    <rPh sb="0" eb="2">
      <t>カンリ</t>
    </rPh>
    <rPh sb="2" eb="4">
      <t>バンゴウ</t>
    </rPh>
    <phoneticPr fontId="2"/>
  </si>
  <si>
    <t>課税方式状態</t>
    <rPh sb="0" eb="2">
      <t>カゼイ</t>
    </rPh>
    <rPh sb="2" eb="4">
      <t>ホウシキ</t>
    </rPh>
    <rPh sb="4" eb="6">
      <t>ジョウタイ</t>
    </rPh>
    <phoneticPr fontId="2"/>
  </si>
  <si>
    <t>研究者区分</t>
    <rPh sb="0" eb="2">
      <t>ケンキュウ</t>
    </rPh>
    <rPh sb="2" eb="3">
      <t>シャ</t>
    </rPh>
    <rPh sb="3" eb="5">
      <t>クブン</t>
    </rPh>
    <phoneticPr fontId="2"/>
  </si>
  <si>
    <t>代表研究者</t>
    <rPh sb="0" eb="2">
      <t>ダイヒョウ</t>
    </rPh>
    <rPh sb="2" eb="4">
      <t>ケンキュウ</t>
    </rPh>
    <rPh sb="4" eb="5">
      <t>シャ</t>
    </rPh>
    <phoneticPr fontId="2"/>
  </si>
  <si>
    <t>［記入要領］</t>
    <rPh sb="2" eb="3">
      <t>ニュウ</t>
    </rPh>
    <rPh sb="3" eb="5">
      <t>ヨウリョウ</t>
    </rPh>
    <phoneticPr fontId="5"/>
  </si>
  <si>
    <t/>
  </si>
  <si>
    <t>①</t>
    <phoneticPr fontId="2"/>
  </si>
  <si>
    <t>②</t>
    <phoneticPr fontId="2"/>
  </si>
  <si>
    <t>④</t>
    <phoneticPr fontId="2"/>
  </si>
  <si>
    <t>消費税率</t>
    <phoneticPr fontId="2"/>
  </si>
  <si>
    <t>経費総額</t>
    <rPh sb="0" eb="2">
      <t>ケイヒ</t>
    </rPh>
    <rPh sb="2" eb="4">
      <t>ソウガク</t>
    </rPh>
    <phoneticPr fontId="2"/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</si>
  <si>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</si>
  <si>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</si>
  <si>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　　・黄色地のセルは数式等が設定されております。（セルは改変できないように保護されております。）</t>
    <rPh sb="3" eb="5">
      <t>キイロ</t>
    </rPh>
    <rPh sb="5" eb="6">
      <t>ジ</t>
    </rPh>
    <rPh sb="10" eb="12">
      <t>スウシキ</t>
    </rPh>
    <rPh sb="12" eb="13">
      <t>トウ</t>
    </rPh>
    <rPh sb="14" eb="16">
      <t>セッテイ</t>
    </rPh>
    <rPh sb="28" eb="30">
      <t>カイヘン</t>
    </rPh>
    <rPh sb="37" eb="39">
      <t>ホゴ</t>
    </rPh>
    <phoneticPr fontId="5"/>
  </si>
  <si>
    <t>副題：</t>
    <rPh sb="0" eb="2">
      <t>フクダイ</t>
    </rPh>
    <phoneticPr fontId="2"/>
  </si>
  <si>
    <t>大　　　項　　　目</t>
    <rPh sb="0" eb="1">
      <t>ダイ</t>
    </rPh>
    <phoneticPr fontId="2"/>
  </si>
  <si>
    <t>代表研究者：</t>
    <rPh sb="0" eb="2">
      <t>ダイヒョウ</t>
    </rPh>
    <rPh sb="2" eb="4">
      <t>ケンキュウ</t>
    </rPh>
    <rPh sb="4" eb="5">
      <t>シャ</t>
    </rPh>
    <phoneticPr fontId="2"/>
  </si>
  <si>
    <t>研究分担者：</t>
    <rPh sb="0" eb="2">
      <t>ケンキュウ</t>
    </rPh>
    <rPh sb="2" eb="4">
      <t>ブンタン</t>
    </rPh>
    <rPh sb="4" eb="5">
      <t>シャ</t>
    </rPh>
    <phoneticPr fontId="2"/>
  </si>
  <si>
    <t>　　・費用欄には研究期間（変更契約年度含む）の各年度の計画額を記入してください。</t>
    <rPh sb="3" eb="5">
      <t>ヒヨウ</t>
    </rPh>
    <rPh sb="5" eb="6">
      <t>ラン</t>
    </rPh>
    <rPh sb="8" eb="10">
      <t>ケンキュウ</t>
    </rPh>
    <rPh sb="10" eb="12">
      <t>キカン</t>
    </rPh>
    <rPh sb="13" eb="15">
      <t>ヘンコウ</t>
    </rPh>
    <rPh sb="15" eb="17">
      <t>ケイヤク</t>
    </rPh>
    <rPh sb="17" eb="19">
      <t>ネンド</t>
    </rPh>
    <rPh sb="19" eb="20">
      <t>フク</t>
    </rPh>
    <rPh sb="23" eb="26">
      <t>カクネンド</t>
    </rPh>
    <rPh sb="27" eb="29">
      <t>ケイカク</t>
    </rPh>
    <rPh sb="29" eb="30">
      <t>ガク</t>
    </rPh>
    <rPh sb="31" eb="33">
      <t>キニュウ</t>
    </rPh>
    <phoneticPr fontId="2"/>
  </si>
  <si>
    <t>２．過去年度の費用欄</t>
    <rPh sb="2" eb="4">
      <t>カコ</t>
    </rPh>
    <rPh sb="4" eb="6">
      <t>ネンド</t>
    </rPh>
    <rPh sb="7" eb="9">
      <t>ヒヨウ</t>
    </rPh>
    <rPh sb="9" eb="10">
      <t>ラン</t>
    </rPh>
    <phoneticPr fontId="2"/>
  </si>
  <si>
    <t>３．その他</t>
    <rPh sb="4" eb="5">
      <t>タ</t>
    </rPh>
    <phoneticPr fontId="2"/>
  </si>
  <si>
    <t>　　・費用欄の金額は０円を含め整数で記入してください。計算式および小数を含む金額を記入しないでください。</t>
    <rPh sb="3" eb="5">
      <t>ヒヨウ</t>
    </rPh>
    <rPh sb="5" eb="6">
      <t>ラン</t>
    </rPh>
    <rPh sb="11" eb="12">
      <t>エン</t>
    </rPh>
    <rPh sb="13" eb="14">
      <t>フク</t>
    </rPh>
    <rPh sb="18" eb="20">
      <t>キニュウ</t>
    </rPh>
    <rPh sb="36" eb="37">
      <t>フク</t>
    </rPh>
    <rPh sb="38" eb="40">
      <t>キンガク</t>
    </rPh>
    <phoneticPr fontId="2"/>
  </si>
  <si>
    <t>　　・一般管理費率は小数点第１位までの数値（一般管理費率計算書で提示した率）を記入してください。</t>
    <rPh sb="15" eb="16">
      <t>イ</t>
    </rPh>
    <rPh sb="19" eb="21">
      <t>スウチ</t>
    </rPh>
    <rPh sb="22" eb="24">
      <t>イッパン</t>
    </rPh>
    <rPh sb="24" eb="27">
      <t>カンリヒ</t>
    </rPh>
    <rPh sb="27" eb="28">
      <t>リツ</t>
    </rPh>
    <rPh sb="28" eb="31">
      <t>ケイサンショ</t>
    </rPh>
    <rPh sb="32" eb="34">
      <t>テイジ</t>
    </rPh>
    <rPh sb="36" eb="37">
      <t>リツ</t>
    </rPh>
    <rPh sb="39" eb="41">
      <t>キニュウ</t>
    </rPh>
    <phoneticPr fontId="5"/>
  </si>
  <si>
    <t>③</t>
    <phoneticPr fontId="2"/>
  </si>
  <si>
    <t>⑦</t>
    <phoneticPr fontId="2"/>
  </si>
  <si>
    <t>①</t>
    <phoneticPr fontId="2"/>
  </si>
  <si>
    <t>②</t>
    <phoneticPr fontId="2"/>
  </si>
  <si>
    <t>②</t>
    <phoneticPr fontId="2"/>
  </si>
  <si>
    <t>　　・水色地のセルのみ必要事項を記入してください。</t>
    <rPh sb="3" eb="5">
      <t>ミズイロ</t>
    </rPh>
    <rPh sb="5" eb="6">
      <t>チ</t>
    </rPh>
    <rPh sb="11" eb="13">
      <t>ヒツヨウ</t>
    </rPh>
    <rPh sb="13" eb="15">
      <t>ジコウ</t>
    </rPh>
    <rPh sb="16" eb="18">
      <t>キニュウ</t>
    </rPh>
    <phoneticPr fontId="2"/>
  </si>
  <si>
    <t>⑧</t>
    <phoneticPr fontId="2"/>
  </si>
  <si>
    <t>⑨</t>
    <phoneticPr fontId="2"/>
  </si>
  <si>
    <t>１　税抜用</t>
    <rPh sb="2" eb="4">
      <t>ゼイヌキ</t>
    </rPh>
    <rPh sb="4" eb="5">
      <t>ヨウ</t>
    </rPh>
    <phoneticPr fontId="2"/>
  </si>
  <si>
    <t>２　税込用</t>
    <rPh sb="2" eb="4">
      <t>ゼイコミ</t>
    </rPh>
    <rPh sb="4" eb="5">
      <t>ヨウ</t>
    </rPh>
    <phoneticPr fontId="2"/>
  </si>
  <si>
    <t>１．水色地/黄色地のセル</t>
    <rPh sb="2" eb="4">
      <t>ミズイロ</t>
    </rPh>
    <rPh sb="4" eb="5">
      <t>ジ</t>
    </rPh>
    <rPh sb="6" eb="8">
      <t>キイロ</t>
    </rPh>
    <rPh sb="8" eb="9">
      <t>チ</t>
    </rPh>
    <phoneticPr fontId="5"/>
  </si>
  <si>
    <t>　　・過去年度の費用欄には最新の「実施計画書別紙１」に記載されている計画額を記入してください。</t>
    <rPh sb="3" eb="5">
      <t>カコ</t>
    </rPh>
    <rPh sb="5" eb="7">
      <t>ネンド</t>
    </rPh>
    <rPh sb="8" eb="10">
      <t>ヒヨウ</t>
    </rPh>
    <rPh sb="10" eb="11">
      <t>ラン</t>
    </rPh>
    <rPh sb="13" eb="15">
      <t>サイシン</t>
    </rPh>
    <rPh sb="17" eb="19">
      <t>ジッシ</t>
    </rPh>
    <rPh sb="19" eb="22">
      <t>ケイカクショ</t>
    </rPh>
    <rPh sb="22" eb="24">
      <t>ベッシ</t>
    </rPh>
    <rPh sb="27" eb="29">
      <t>キサイ</t>
    </rPh>
    <rPh sb="34" eb="37">
      <t>ケイカクガク</t>
    </rPh>
    <rPh sb="38" eb="40">
      <t>キニュウ</t>
    </rPh>
    <phoneticPr fontId="2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</si>
  <si>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</si>
  <si>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年度別契約金額（経費総額）</t>
    <rPh sb="0" eb="2">
      <t>ネンド</t>
    </rPh>
    <rPh sb="2" eb="3">
      <t>ベツ</t>
    </rPh>
    <rPh sb="3" eb="5">
      <t>ケイヤク</t>
    </rPh>
    <rPh sb="5" eb="7">
      <t>キンガク</t>
    </rPh>
    <rPh sb="8" eb="10">
      <t>ケイヒ</t>
    </rPh>
    <rPh sb="10" eb="12">
      <t>ソウガク</t>
    </rPh>
    <phoneticPr fontId="2"/>
  </si>
  <si>
    <t>未選択</t>
  </si>
  <si>
    <t>　　・代表研究者の一般管理費率上限、消費税率は研究分担者のワークシートにリンクしていますので、ご注意願います。</t>
    <rPh sb="3" eb="5">
      <t>ダイヒョウ</t>
    </rPh>
    <rPh sb="5" eb="7">
      <t>ケンキュウ</t>
    </rPh>
    <rPh sb="7" eb="8">
      <t>シャ</t>
    </rPh>
    <rPh sb="9" eb="11">
      <t>イッパン</t>
    </rPh>
    <rPh sb="11" eb="14">
      <t>カンリヒ</t>
    </rPh>
    <rPh sb="14" eb="15">
      <t>リツ</t>
    </rPh>
    <rPh sb="15" eb="17">
      <t>ジョウゲン</t>
    </rPh>
    <rPh sb="18" eb="21">
      <t>ショウヒゼイ</t>
    </rPh>
    <rPh sb="21" eb="22">
      <t>リツ</t>
    </rPh>
    <rPh sb="23" eb="25">
      <t>ケンキュウ</t>
    </rPh>
    <rPh sb="25" eb="27">
      <t>ブンタン</t>
    </rPh>
    <rPh sb="27" eb="28">
      <t>シャ</t>
    </rPh>
    <rPh sb="35" eb="36">
      <t>ゼイリツ</t>
    </rPh>
    <rPh sb="48" eb="50">
      <t>チュウイ</t>
    </rPh>
    <rPh sb="50" eb="51">
      <t>ネガ</t>
    </rPh>
    <phoneticPr fontId="2"/>
  </si>
  <si>
    <t>年度別契約金額内訳一覧表【連名契約】（受託者別）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2">
      <t>イチランヒョウ</t>
    </rPh>
    <rPh sb="13" eb="15">
      <t>レンメイ</t>
    </rPh>
    <rPh sb="15" eb="17">
      <t>ケイヤク</t>
    </rPh>
    <rPh sb="19" eb="22">
      <t>ジュタクシャ</t>
    </rPh>
    <rPh sb="22" eb="23">
      <t>ベツ</t>
    </rPh>
    <phoneticPr fontId="2"/>
  </si>
  <si>
    <t>年度別契約金額内訳一覧表【連名契約】【税込用・税抜用】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1">
      <t>イチラン</t>
    </rPh>
    <rPh sb="11" eb="12">
      <t>ヒョウ</t>
    </rPh>
    <rPh sb="13" eb="15">
      <t>レンメイ</t>
    </rPh>
    <rPh sb="15" eb="17">
      <t>ケイヤク</t>
    </rPh>
    <rPh sb="19" eb="21">
      <t>ゼイコミ</t>
    </rPh>
    <rPh sb="21" eb="22">
      <t>ヨウ</t>
    </rPh>
    <rPh sb="23" eb="25">
      <t>ゼイヌキ</t>
    </rPh>
    <rPh sb="25" eb="26">
      <t>ヨウ</t>
    </rPh>
    <phoneticPr fontId="2"/>
  </si>
  <si>
    <t>　　　（注．小数点第２位以降の数値を入力した時はエラーメッセージが表示されます。）</t>
    <rPh sb="4" eb="5">
      <t>チュウ</t>
    </rPh>
    <rPh sb="11" eb="12">
      <t>イ</t>
    </rPh>
    <rPh sb="12" eb="14">
      <t>イコウ</t>
    </rPh>
    <rPh sb="15" eb="17">
      <t>スウチ</t>
    </rPh>
    <rPh sb="18" eb="20">
      <t>ニュウリョク</t>
    </rPh>
    <rPh sb="22" eb="23">
      <t>トキ</t>
    </rPh>
    <rPh sb="33" eb="35">
      <t>ヒョウジ</t>
    </rPh>
    <phoneticPr fontId="5"/>
  </si>
  <si>
    <t>②</t>
  </si>
  <si>
    <t>③</t>
  </si>
  <si>
    <t>④</t>
  </si>
  <si>
    <t xml:space="preserve"> ⑤課税条件選択　↓</t>
    <phoneticPr fontId="2"/>
  </si>
  <si>
    <t>⑥一般管理費率上限選択↓</t>
    <rPh sb="1" eb="9">
      <t>イッパンカンリヒリツジョウゲン</t>
    </rPh>
    <rPh sb="9" eb="11">
      <t>センタク</t>
    </rPh>
    <phoneticPr fontId="2"/>
  </si>
  <si>
    <t>⑦</t>
  </si>
  <si>
    <t>⑧</t>
  </si>
  <si>
    <t>⑥</t>
  </si>
  <si>
    <t>⑥</t>
    <phoneticPr fontId="2"/>
  </si>
  <si>
    <t>①</t>
  </si>
  <si>
    <t>△△△△の研究</t>
    <phoneticPr fontId="2"/>
  </si>
  <si>
    <t>研究分担者（１～９受託者）</t>
    <rPh sb="0" eb="2">
      <t>ケンキュウ</t>
    </rPh>
    <rPh sb="2" eb="4">
      <t>ブンタン</t>
    </rPh>
    <rPh sb="4" eb="5">
      <t>シャ</t>
    </rPh>
    <rPh sb="9" eb="11">
      <t>ジュタク</t>
    </rPh>
    <rPh sb="11" eb="12">
      <t>シャ</t>
    </rPh>
    <phoneticPr fontId="2"/>
  </si>
  <si>
    <t>○○○○の研究開発</t>
    <rPh sb="5" eb="7">
      <t>ケンキュウ</t>
    </rPh>
    <rPh sb="7" eb="9">
      <t>カイハツ</t>
    </rPh>
    <phoneticPr fontId="2"/>
  </si>
  <si>
    <t>〇〇〇〇株式会社</t>
    <rPh sb="4" eb="6">
      <t>カブシキ</t>
    </rPh>
    <rPh sb="6" eb="8">
      <t>カイシャ</t>
    </rPh>
    <phoneticPr fontId="2"/>
  </si>
  <si>
    <t>様式K-3-1a (2019-2)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</si>
</sst>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\(#,###\)"/>
    <numFmt numFmtId="178" formatCode="#,##0_);[Red]\(#,##0\)"/>
    <numFmt numFmtId="179" formatCode="0.00_ "/>
    <numFmt numFmtId="180" formatCode="#,###\ "/>
    <numFmt numFmtId="181" formatCode="0.0%"/>
    <numFmt numFmtId="182" formatCode="#,##0_);\(#,##0\)"/>
    <numFmt numFmtId="183" formatCode="&quot;&quot;00&quot;年度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0066FF"/>
      <name val="ＭＳ ゴシック"/>
      <family val="3"/>
      <charset val="128"/>
    </font>
    <font>
      <sz val="10"/>
      <color rgb="FF0066FF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sz val="10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5" applyFont="1" applyAlignment="1" applyProtection="1">
      <alignment vertical="center"/>
    </xf>
    <xf numFmtId="177" fontId="4" fillId="5" borderId="2" xfId="1" applyNumberFormat="1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5" borderId="4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76" fontId="4" fillId="5" borderId="5" xfId="0" applyNumberFormat="1" applyFont="1" applyFill="1" applyBorder="1" applyProtection="1">
      <alignment vertical="center"/>
    </xf>
    <xf numFmtId="176" fontId="4" fillId="2" borderId="6" xfId="0" applyNumberFormat="1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176" fontId="4" fillId="5" borderId="8" xfId="0" applyNumberFormat="1" applyFont="1" applyFill="1" applyBorder="1" applyProtection="1">
      <alignment vertical="center"/>
    </xf>
    <xf numFmtId="176" fontId="4" fillId="2" borderId="9" xfId="0" applyNumberFormat="1" applyFont="1" applyFill="1" applyBorder="1" applyProtection="1">
      <alignment vertical="center"/>
    </xf>
    <xf numFmtId="176" fontId="4" fillId="5" borderId="9" xfId="0" applyNumberFormat="1" applyFont="1" applyFill="1" applyBorder="1" applyProtection="1">
      <alignment vertical="center"/>
    </xf>
    <xf numFmtId="176" fontId="4" fillId="5" borderId="10" xfId="0" applyNumberFormat="1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Protection="1">
      <alignment vertical="center"/>
    </xf>
    <xf numFmtId="0" fontId="16" fillId="0" borderId="0" xfId="0" applyFont="1" applyProtection="1">
      <alignment vertical="center"/>
    </xf>
    <xf numFmtId="178" fontId="4" fillId="5" borderId="5" xfId="0" applyNumberFormat="1" applyFont="1" applyFill="1" applyBorder="1" applyProtection="1">
      <alignment vertical="center"/>
    </xf>
    <xf numFmtId="178" fontId="4" fillId="5" borderId="4" xfId="0" applyNumberFormat="1" applyFont="1" applyFill="1" applyBorder="1" applyProtection="1">
      <alignment vertical="center"/>
    </xf>
    <xf numFmtId="178" fontId="4" fillId="5" borderId="10" xfId="0" applyNumberFormat="1" applyFont="1" applyFill="1" applyBorder="1" applyProtection="1">
      <alignment vertical="center"/>
    </xf>
    <xf numFmtId="178" fontId="4" fillId="5" borderId="8" xfId="0" applyNumberFormat="1" applyFont="1" applyFill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1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0" fillId="0" borderId="13" xfId="0" applyFont="1" applyBorder="1" applyAlignment="1" applyProtection="1">
      <alignment vertical="center" wrapText="1"/>
    </xf>
    <xf numFmtId="178" fontId="4" fillId="5" borderId="15" xfId="0" applyNumberFormat="1" applyFont="1" applyFill="1" applyBorder="1" applyProtection="1">
      <alignment vertical="center"/>
    </xf>
    <xf numFmtId="10" fontId="4" fillId="0" borderId="0" xfId="0" applyNumberFormat="1" applyFont="1" applyFill="1" applyBorder="1" applyAlignment="1" applyProtection="1">
      <alignment horizontal="center" vertical="center"/>
    </xf>
    <xf numFmtId="10" fontId="22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10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left" vertical="center" wrapText="1"/>
    </xf>
    <xf numFmtId="0" fontId="0" fillId="0" borderId="19" xfId="0" applyFont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20" xfId="0" applyFont="1" applyFill="1" applyBorder="1" applyProtection="1">
      <alignment vertical="center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vertical="center"/>
    </xf>
    <xf numFmtId="0" fontId="15" fillId="0" borderId="0" xfId="0" applyNumberFormat="1" applyFont="1" applyFill="1" applyProtection="1">
      <alignment vertical="center"/>
    </xf>
    <xf numFmtId="0" fontId="0" fillId="0" borderId="0" xfId="0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9" fillId="0" borderId="28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horizontal="left" vertical="center" shrinkToFit="1"/>
    </xf>
    <xf numFmtId="0" fontId="3" fillId="0" borderId="14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26" fillId="0" borderId="0" xfId="5" applyFont="1" applyAlignment="1">
      <alignment vertical="center"/>
    </xf>
    <xf numFmtId="0" fontId="26" fillId="0" borderId="0" xfId="5" applyFont="1" applyAlignment="1" applyProtection="1">
      <alignment vertical="center"/>
    </xf>
    <xf numFmtId="176" fontId="4" fillId="4" borderId="11" xfId="0" applyNumberFormat="1" applyFont="1" applyFill="1" applyBorder="1" applyProtection="1">
      <alignment vertical="center"/>
      <protection locked="0"/>
    </xf>
    <xf numFmtId="176" fontId="4" fillId="4" borderId="1" xfId="0" applyNumberFormat="1" applyFont="1" applyFill="1" applyBorder="1" applyProtection="1">
      <alignment vertical="center"/>
      <protection locked="0"/>
    </xf>
    <xf numFmtId="176" fontId="4" fillId="4" borderId="12" xfId="0" applyNumberFormat="1" applyFont="1" applyFill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28" fillId="0" borderId="14" xfId="0" applyFont="1" applyFill="1" applyBorder="1" applyAlignment="1" applyProtection="1">
      <alignment vertical="center"/>
    </xf>
    <xf numFmtId="178" fontId="4" fillId="5" borderId="40" xfId="0" applyNumberFormat="1" applyFont="1" applyFill="1" applyBorder="1" applyProtection="1">
      <alignment vertical="center"/>
    </xf>
    <xf numFmtId="178" fontId="4" fillId="5" borderId="60" xfId="0" applyNumberFormat="1" applyFont="1" applyFill="1" applyBorder="1" applyProtection="1">
      <alignment vertical="center"/>
    </xf>
    <xf numFmtId="176" fontId="4" fillId="5" borderId="61" xfId="0" applyNumberFormat="1" applyFont="1" applyFill="1" applyBorder="1" applyProtection="1">
      <alignment vertical="center"/>
    </xf>
    <xf numFmtId="176" fontId="4" fillId="5" borderId="62" xfId="0" applyNumberFormat="1" applyFont="1" applyFill="1" applyBorder="1" applyProtection="1">
      <alignment vertical="center"/>
    </xf>
    <xf numFmtId="176" fontId="4" fillId="5" borderId="63" xfId="0" applyNumberFormat="1" applyFont="1" applyFill="1" applyBorder="1" applyProtection="1">
      <alignment vertical="center"/>
    </xf>
    <xf numFmtId="176" fontId="4" fillId="5" borderId="64" xfId="0" applyNumberFormat="1" applyFont="1" applyFill="1" applyBorder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9" fontId="4" fillId="5" borderId="6" xfId="0" applyNumberFormat="1" applyFont="1" applyFill="1" applyBorder="1" applyAlignment="1" applyProtection="1">
      <alignment horizontal="center" vertical="center"/>
    </xf>
    <xf numFmtId="9" fontId="4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5" applyFont="1" applyAlignment="1">
      <alignment vertical="center"/>
    </xf>
    <xf numFmtId="0" fontId="30" fillId="0" borderId="0" xfId="5" applyFont="1" applyAlignment="1" applyProtection="1">
      <alignment vertical="center"/>
    </xf>
    <xf numFmtId="0" fontId="29" fillId="0" borderId="0" xfId="5" applyFont="1" applyFill="1" applyAlignment="1">
      <alignment vertical="center"/>
    </xf>
    <xf numFmtId="0" fontId="29" fillId="0" borderId="0" xfId="0" applyFont="1" applyAlignment="1" applyProtection="1">
      <alignment vertical="center"/>
    </xf>
    <xf numFmtId="181" fontId="2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1" fillId="0" borderId="0" xfId="0" applyFont="1">
      <alignment vertical="center"/>
    </xf>
    <xf numFmtId="176" fontId="4" fillId="5" borderId="68" xfId="0" applyNumberFormat="1" applyFont="1" applyFill="1" applyBorder="1" applyProtection="1">
      <alignment vertical="center"/>
    </xf>
    <xf numFmtId="176" fontId="4" fillId="5" borderId="67" xfId="0" applyNumberFormat="1" applyFont="1" applyFill="1" applyBorder="1" applyProtection="1">
      <alignment vertical="center"/>
    </xf>
    <xf numFmtId="176" fontId="4" fillId="5" borderId="15" xfId="0" applyNumberFormat="1" applyFont="1" applyFill="1" applyBorder="1" applyProtection="1">
      <alignment vertical="center"/>
    </xf>
    <xf numFmtId="176" fontId="4" fillId="5" borderId="26" xfId="1" applyNumberFormat="1" applyFont="1" applyFill="1" applyBorder="1" applyProtection="1">
      <alignment vertical="center"/>
    </xf>
    <xf numFmtId="176" fontId="4" fillId="5" borderId="69" xfId="0" applyNumberFormat="1" applyFont="1" applyFill="1" applyBorder="1" applyProtection="1">
      <alignment vertical="center"/>
    </xf>
    <xf numFmtId="177" fontId="4" fillId="5" borderId="26" xfId="1" applyNumberFormat="1" applyFont="1" applyFill="1" applyBorder="1" applyProtection="1">
      <alignment vertical="center"/>
    </xf>
    <xf numFmtId="0" fontId="3" fillId="0" borderId="0" xfId="0" applyFont="1" applyFill="1">
      <alignment vertical="center"/>
    </xf>
    <xf numFmtId="177" fontId="33" fillId="0" borderId="48" xfId="0" applyNumberFormat="1" applyFont="1" applyFill="1" applyBorder="1" applyProtection="1">
      <alignment vertical="center"/>
    </xf>
    <xf numFmtId="177" fontId="33" fillId="0" borderId="54" xfId="0" applyNumberFormat="1" applyFont="1" applyFill="1" applyBorder="1" applyProtection="1">
      <alignment vertical="center"/>
    </xf>
    <xf numFmtId="177" fontId="33" fillId="0" borderId="67" xfId="0" applyNumberFormat="1" applyFont="1" applyFill="1" applyBorder="1" applyProtection="1">
      <alignment vertical="center"/>
    </xf>
    <xf numFmtId="177" fontId="33" fillId="0" borderId="66" xfId="0" applyNumberFormat="1" applyFont="1" applyFill="1" applyBorder="1" applyProtection="1">
      <alignment vertical="center"/>
    </xf>
    <xf numFmtId="180" fontId="33" fillId="0" borderId="11" xfId="1" applyNumberFormat="1" applyFont="1" applyFill="1" applyBorder="1" applyAlignment="1" applyProtection="1">
      <alignment vertical="center" shrinkToFit="1"/>
    </xf>
    <xf numFmtId="178" fontId="33" fillId="0" borderId="5" xfId="1" applyNumberFormat="1" applyFont="1" applyFill="1" applyBorder="1" applyProtection="1">
      <alignment vertical="center"/>
    </xf>
    <xf numFmtId="177" fontId="33" fillId="0" borderId="23" xfId="1" applyNumberFormat="1" applyFont="1" applyFill="1" applyBorder="1" applyAlignment="1" applyProtection="1">
      <alignment vertical="center" shrinkToFit="1"/>
    </xf>
    <xf numFmtId="178" fontId="33" fillId="0" borderId="55" xfId="0" applyNumberFormat="1" applyFont="1" applyFill="1" applyBorder="1" applyProtection="1">
      <alignment vertical="center"/>
    </xf>
    <xf numFmtId="178" fontId="33" fillId="0" borderId="11" xfId="0" applyNumberFormat="1" applyFont="1" applyFill="1" applyBorder="1" applyProtection="1">
      <alignment vertical="center"/>
    </xf>
    <xf numFmtId="178" fontId="33" fillId="0" borderId="22" xfId="0" applyNumberFormat="1" applyFont="1" applyFill="1" applyBorder="1" applyProtection="1">
      <alignment vertical="center"/>
    </xf>
    <xf numFmtId="178" fontId="33" fillId="0" borderId="5" xfId="0" applyNumberFormat="1" applyFont="1" applyFill="1" applyBorder="1" applyProtection="1">
      <alignment vertical="center"/>
    </xf>
    <xf numFmtId="176" fontId="4" fillId="5" borderId="73" xfId="0" applyNumberFormat="1" applyFont="1" applyFill="1" applyBorder="1" applyProtection="1">
      <alignment vertical="center"/>
    </xf>
    <xf numFmtId="176" fontId="4" fillId="5" borderId="3" xfId="0" applyNumberFormat="1" applyFont="1" applyFill="1" applyBorder="1" applyProtection="1">
      <alignment vertical="center"/>
    </xf>
    <xf numFmtId="176" fontId="4" fillId="5" borderId="58" xfId="0" applyNumberFormat="1" applyFont="1" applyFill="1" applyBorder="1" applyProtection="1">
      <alignment vertical="center"/>
    </xf>
    <xf numFmtId="176" fontId="4" fillId="5" borderId="59" xfId="0" applyNumberFormat="1" applyFont="1" applyFill="1" applyBorder="1" applyProtection="1">
      <alignment vertical="center"/>
    </xf>
    <xf numFmtId="176" fontId="4" fillId="5" borderId="72" xfId="1" applyNumberFormat="1" applyFont="1" applyFill="1" applyBorder="1" applyProtection="1">
      <alignment vertical="center"/>
    </xf>
    <xf numFmtId="176" fontId="4" fillId="5" borderId="19" xfId="0" applyNumberFormat="1" applyFont="1" applyFill="1" applyBorder="1" applyProtection="1">
      <alignment vertical="center"/>
    </xf>
    <xf numFmtId="176" fontId="4" fillId="5" borderId="7" xfId="0" applyNumberFormat="1" applyFont="1" applyFill="1" applyBorder="1" applyProtection="1">
      <alignment vertical="center"/>
    </xf>
    <xf numFmtId="178" fontId="4" fillId="5" borderId="7" xfId="0" applyNumberFormat="1" applyFont="1" applyFill="1" applyBorder="1" applyProtection="1">
      <alignment vertical="center"/>
    </xf>
    <xf numFmtId="181" fontId="4" fillId="4" borderId="16" xfId="0" applyNumberFormat="1" applyFont="1" applyFill="1" applyBorder="1" applyAlignment="1" applyProtection="1">
      <alignment horizontal="center" vertical="center"/>
      <protection locked="0"/>
    </xf>
    <xf numFmtId="177" fontId="33" fillId="0" borderId="24" xfId="1" applyNumberFormat="1" applyFont="1" applyFill="1" applyBorder="1" applyProtection="1">
      <alignment vertical="center"/>
    </xf>
    <xf numFmtId="177" fontId="33" fillId="0" borderId="15" xfId="0" applyNumberFormat="1" applyFont="1" applyFill="1" applyBorder="1" applyAlignment="1" applyProtection="1">
      <alignment vertical="center"/>
    </xf>
    <xf numFmtId="176" fontId="4" fillId="5" borderId="18" xfId="0" applyNumberFormat="1" applyFont="1" applyFill="1" applyBorder="1" applyProtection="1">
      <alignment vertical="center"/>
    </xf>
    <xf numFmtId="177" fontId="4" fillId="5" borderId="18" xfId="0" applyNumberFormat="1" applyFont="1" applyFill="1" applyBorder="1" applyProtection="1">
      <alignment vertical="center"/>
    </xf>
    <xf numFmtId="176" fontId="4" fillId="5" borderId="65" xfId="0" applyNumberFormat="1" applyFont="1" applyFill="1" applyBorder="1" applyProtection="1">
      <alignment vertical="center"/>
    </xf>
    <xf numFmtId="177" fontId="4" fillId="5" borderId="65" xfId="0" applyNumberFormat="1" applyFont="1" applyFill="1" applyBorder="1" applyProtection="1">
      <alignment vertical="center"/>
    </xf>
    <xf numFmtId="182" fontId="4" fillId="5" borderId="65" xfId="0" applyNumberFormat="1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180" fontId="33" fillId="0" borderId="55" xfId="1" applyNumberFormat="1" applyFont="1" applyFill="1" applyBorder="1" applyAlignment="1" applyProtection="1">
      <alignment vertical="center" shrinkToFit="1"/>
    </xf>
    <xf numFmtId="177" fontId="33" fillId="0" borderId="74" xfId="1" applyNumberFormat="1" applyFont="1" applyFill="1" applyBorder="1" applyAlignment="1" applyProtection="1">
      <alignment vertical="center" shrinkToFit="1"/>
    </xf>
    <xf numFmtId="180" fontId="33" fillId="0" borderId="75" xfId="1" applyNumberFormat="1" applyFont="1" applyFill="1" applyBorder="1" applyAlignment="1" applyProtection="1">
      <alignment vertical="center" shrinkToFit="1"/>
    </xf>
    <xf numFmtId="177" fontId="33" fillId="0" borderId="76" xfId="1" applyNumberFormat="1" applyFont="1" applyFill="1" applyBorder="1" applyAlignment="1" applyProtection="1">
      <alignment vertical="center" shrinkToFit="1"/>
    </xf>
    <xf numFmtId="180" fontId="33" fillId="0" borderId="77" xfId="1" applyNumberFormat="1" applyFont="1" applyFill="1" applyBorder="1" applyAlignment="1" applyProtection="1">
      <alignment vertical="center" shrinkToFit="1"/>
    </xf>
    <xf numFmtId="177" fontId="33" fillId="0" borderId="78" xfId="1" applyNumberFormat="1" applyFont="1" applyFill="1" applyBorder="1" applyAlignment="1" applyProtection="1">
      <alignment vertical="center" shrinkToFit="1"/>
    </xf>
    <xf numFmtId="180" fontId="33" fillId="0" borderId="56" xfId="1" applyNumberFormat="1" applyFont="1" applyFill="1" applyBorder="1" applyAlignment="1" applyProtection="1">
      <alignment vertical="center" shrinkToFit="1"/>
    </xf>
    <xf numFmtId="177" fontId="33" fillId="0" borderId="79" xfId="1" applyNumberFormat="1" applyFont="1" applyFill="1" applyBorder="1" applyAlignment="1" applyProtection="1">
      <alignment vertical="center" shrinkToFit="1"/>
    </xf>
    <xf numFmtId="0" fontId="0" fillId="0" borderId="0" xfId="0" applyBorder="1" applyAlignment="1">
      <alignment horizontal="center" vertical="center"/>
    </xf>
    <xf numFmtId="0" fontId="34" fillId="4" borderId="0" xfId="0" applyFont="1" applyFill="1" applyBorder="1" applyAlignment="1" applyProtection="1">
      <alignment vertical="center" shrinkToFit="1"/>
      <protection locked="0"/>
    </xf>
    <xf numFmtId="9" fontId="34" fillId="4" borderId="0" xfId="0" applyNumberFormat="1" applyFont="1" applyFill="1" applyBorder="1" applyAlignment="1" applyProtection="1">
      <alignment vertical="center"/>
      <protection locked="0"/>
    </xf>
    <xf numFmtId="183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80" xfId="0" applyFont="1" applyBorder="1">
      <alignment vertical="center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>
      <alignment vertical="center" shrinkToFit="1"/>
    </xf>
    <xf numFmtId="49" fontId="3" fillId="0" borderId="0" xfId="0" applyNumberFormat="1" applyFont="1" applyFill="1" applyBorder="1" applyAlignment="1" applyProtection="1">
      <alignment horizontal="center"/>
    </xf>
    <xf numFmtId="183" fontId="3" fillId="0" borderId="73" xfId="0" applyNumberFormat="1" applyFont="1" applyBorder="1" applyAlignment="1" applyProtection="1">
      <alignment horizontal="center" vertical="center"/>
    </xf>
    <xf numFmtId="183" fontId="3" fillId="0" borderId="58" xfId="0" applyNumberFormat="1" applyFont="1" applyBorder="1" applyAlignment="1" applyProtection="1">
      <alignment horizontal="center" vertical="center"/>
    </xf>
    <xf numFmtId="183" fontId="3" fillId="0" borderId="59" xfId="0" applyNumberFormat="1" applyFont="1" applyBorder="1" applyAlignment="1" applyProtection="1">
      <alignment horizontal="center" vertical="center"/>
    </xf>
    <xf numFmtId="9" fontId="15" fillId="0" borderId="73" xfId="0" applyNumberFormat="1" applyFont="1" applyFill="1" applyBorder="1" applyAlignment="1" applyProtection="1">
      <alignment horizontal="center" vertical="center"/>
    </xf>
    <xf numFmtId="9" fontId="15" fillId="0" borderId="58" xfId="0" applyNumberFormat="1" applyFont="1" applyFill="1" applyBorder="1" applyAlignment="1" applyProtection="1">
      <alignment horizontal="center" vertical="center"/>
    </xf>
    <xf numFmtId="9" fontId="15" fillId="0" borderId="59" xfId="0" applyNumberFormat="1" applyFont="1" applyFill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3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2" fillId="16" borderId="33" xfId="0" applyFont="1" applyFill="1" applyBorder="1" applyAlignment="1" applyProtection="1">
      <alignment horizontal="center" vertical="center" textRotation="255" wrapText="1"/>
    </xf>
    <xf numFmtId="0" fontId="12" fillId="16" borderId="34" xfId="0" applyFont="1" applyFill="1" applyBorder="1" applyAlignment="1" applyProtection="1">
      <alignment horizontal="center" vertical="center" textRotation="255" wrapText="1"/>
    </xf>
    <xf numFmtId="0" fontId="27" fillId="14" borderId="33" xfId="0" applyFont="1" applyFill="1" applyBorder="1" applyAlignment="1" applyProtection="1">
      <alignment horizontal="center" vertical="center" textRotation="255" wrapText="1"/>
    </xf>
    <xf numFmtId="0" fontId="27" fillId="14" borderId="15" xfId="0" applyFont="1" applyFill="1" applyBorder="1" applyAlignment="1" applyProtection="1">
      <alignment horizontal="center" vertical="center" textRotation="255" wrapText="1"/>
    </xf>
    <xf numFmtId="0" fontId="27" fillId="15" borderId="34" xfId="0" applyFont="1" applyFill="1" applyBorder="1" applyAlignment="1" applyProtection="1">
      <alignment horizontal="center" vertical="center" wrapText="1"/>
    </xf>
    <xf numFmtId="0" fontId="27" fillId="15" borderId="15" xfId="0" applyFont="1" applyFill="1" applyBorder="1" applyAlignment="1" applyProtection="1">
      <alignment horizontal="center" vertical="center" wrapText="1"/>
    </xf>
    <xf numFmtId="0" fontId="0" fillId="0" borderId="33" xfId="0" applyNumberFormat="1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 textRotation="255" wrapText="1"/>
    </xf>
    <xf numFmtId="0" fontId="12" fillId="10" borderId="7" xfId="0" applyFont="1" applyFill="1" applyBorder="1" applyAlignment="1" applyProtection="1">
      <alignment horizontal="center" vertical="center" textRotation="255" wrapText="1"/>
    </xf>
    <xf numFmtId="0" fontId="27" fillId="11" borderId="7" xfId="0" applyFont="1" applyFill="1" applyBorder="1" applyAlignment="1" applyProtection="1">
      <alignment horizontal="center" vertical="center" textRotation="255" wrapText="1"/>
    </xf>
    <xf numFmtId="0" fontId="27" fillId="12" borderId="7" xfId="0" applyFont="1" applyFill="1" applyBorder="1" applyAlignment="1" applyProtection="1">
      <alignment horizontal="center" vertical="center" textRotation="255" wrapText="1"/>
    </xf>
    <xf numFmtId="0" fontId="12" fillId="0" borderId="33" xfId="0" applyFont="1" applyBorder="1" applyAlignment="1" applyProtection="1">
      <alignment horizontal="center" vertical="center" textRotation="255" wrapText="1"/>
    </xf>
    <xf numFmtId="0" fontId="12" fillId="0" borderId="34" xfId="0" applyFont="1" applyBorder="1" applyAlignment="1" applyProtection="1">
      <alignment horizontal="center" vertical="center" textRotation="255" wrapText="1"/>
    </xf>
    <xf numFmtId="0" fontId="12" fillId="0" borderId="15" xfId="0" applyFont="1" applyBorder="1" applyAlignment="1" applyProtection="1">
      <alignment horizontal="center" vertical="center" textRotation="255" wrapText="1"/>
    </xf>
    <xf numFmtId="0" fontId="12" fillId="13" borderId="7" xfId="0" applyFont="1" applyFill="1" applyBorder="1" applyAlignment="1" applyProtection="1">
      <alignment horizontal="center" vertical="center" textRotation="255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38" xfId="0" applyNumberFormat="1" applyFont="1" applyFill="1" applyBorder="1" applyAlignment="1" applyProtection="1">
      <alignment horizontal="center" vertical="center" wrapText="1"/>
    </xf>
    <xf numFmtId="0" fontId="0" fillId="0" borderId="65" xfId="0" applyNumberFormat="1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shrinkToFit="1"/>
    </xf>
    <xf numFmtId="0" fontId="0" fillId="5" borderId="0" xfId="0" applyFont="1" applyFill="1" applyBorder="1" applyAlignment="1" applyProtection="1">
      <alignment horizontal="left" vertical="center" shrinkToFi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27" fillId="6" borderId="30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 wrapText="1"/>
    </xf>
    <xf numFmtId="0" fontId="27" fillId="6" borderId="20" xfId="0" applyFont="1" applyFill="1" applyBorder="1" applyAlignment="1" applyProtection="1">
      <alignment horizontal="center" vertical="center" wrapText="1"/>
    </xf>
    <xf numFmtId="0" fontId="27" fillId="6" borderId="32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0" fontId="27" fillId="8" borderId="7" xfId="0" applyFont="1" applyFill="1" applyBorder="1" applyAlignment="1" applyProtection="1">
      <alignment horizontal="center" vertical="center" textRotation="255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left"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horizontal="right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40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right" vertical="center" wrapText="1"/>
    </xf>
    <xf numFmtId="0" fontId="3" fillId="0" borderId="27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center" vertical="center" textRotation="255" wrapText="1"/>
    </xf>
    <xf numFmtId="0" fontId="3" fillId="0" borderId="34" xfId="0" applyFont="1" applyBorder="1" applyAlignment="1" applyProtection="1">
      <alignment horizontal="center" vertical="center" textRotation="255" wrapText="1"/>
    </xf>
    <xf numFmtId="0" fontId="3" fillId="0" borderId="15" xfId="0" applyFont="1" applyBorder="1" applyAlignment="1" applyProtection="1">
      <alignment horizontal="center" vertical="center" textRotation="255" wrapText="1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 wrapText="1"/>
    </xf>
    <xf numFmtId="0" fontId="20" fillId="0" borderId="13" xfId="0" applyFont="1" applyFill="1" applyBorder="1" applyAlignment="1" applyProtection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3" fillId="0" borderId="41" xfId="0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right" vertical="center"/>
    </xf>
    <xf numFmtId="0" fontId="3" fillId="0" borderId="44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horizontal="right" vertical="center"/>
    </xf>
    <xf numFmtId="0" fontId="3" fillId="0" borderId="47" xfId="0" applyFont="1" applyFill="1" applyBorder="1" applyAlignment="1" applyProtection="1">
      <alignment horizontal="right" vertical="center"/>
    </xf>
    <xf numFmtId="0" fontId="3" fillId="0" borderId="48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 wrapText="1"/>
    </xf>
    <xf numFmtId="0" fontId="31" fillId="0" borderId="0" xfId="0" applyNumberFormat="1" applyFont="1" applyFill="1" applyAlignment="1" applyProtection="1">
      <alignment horizontal="left" vertical="center" shrinkToFit="1"/>
      <protection locked="0"/>
    </xf>
    <xf numFmtId="49" fontId="31" fillId="0" borderId="0" xfId="0" applyNumberFormat="1" applyFont="1" applyFill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4" fillId="0" borderId="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0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5" borderId="0" xfId="0" applyFont="1" applyFill="1" applyBorder="1" applyAlignment="1" applyProtection="1">
      <alignment horizontal="left" vertical="center" shrinkToFit="1"/>
    </xf>
    <xf numFmtId="0" fontId="31" fillId="0" borderId="0" xfId="0" applyFont="1" applyFill="1" applyAlignment="1">
      <alignment horizontal="left" vertical="center" shrinkToFit="1"/>
    </xf>
    <xf numFmtId="0" fontId="31" fillId="0" borderId="0" xfId="0" applyFont="1" applyFill="1" applyAlignment="1">
      <alignment vertical="center" shrinkToFit="1"/>
    </xf>
    <xf numFmtId="0" fontId="3" fillId="0" borderId="70" xfId="0" applyFont="1" applyFill="1" applyBorder="1" applyAlignment="1" applyProtection="1">
      <alignment horizontal="right" vertical="center" wrapText="1"/>
    </xf>
    <xf numFmtId="0" fontId="3" fillId="0" borderId="71" xfId="0" applyFont="1" applyFill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right" vertical="center"/>
    </xf>
  </cellXfs>
  <cellStyles count="6">
    <cellStyle name="桁区切り" xfId="1" builtinId="6"/>
    <cellStyle name="標準" xfId="0" builtinId="0"/>
    <cellStyle name="標準 3" xfId="2" xr:uid="{00000000-0005-0000-0000-000002000000}"/>
    <cellStyle name="標準 6" xfId="3" xr:uid="{00000000-0005-0000-0000-000003000000}"/>
    <cellStyle name="標準 9" xfId="4" xr:uid="{00000000-0005-0000-0000-000004000000}"/>
    <cellStyle name="標準_H20継続案件予算H200618" xfId="5" xr:uid="{00000000-0005-0000-0000-000005000000}"/>
  </cellStyles>
  <dxfs count="290"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CCFFFF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461435</xdr:colOff>
      <xdr:row>0</xdr:row>
      <xdr:rowOff>52917</xdr:rowOff>
    </xdr:from>
    <xdr:ext cx="2618316" cy="433916"/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65518" y="52917"/>
          <a:ext cx="2618316" cy="43391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1100"/>
            <a:t>この表は代表研究者及び研究分担者のワークシートから反映されます。</a:t>
          </a:r>
        </a:p>
      </xdr:txBody>
    </xdr:sp>
    <xdr:clientData fLocksWithSheet="0"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35717</xdr:rowOff>
    </xdr:from>
    <xdr:to>
      <xdr:col>1</xdr:col>
      <xdr:colOff>1539875</xdr:colOff>
      <xdr:row>19</xdr:row>
      <xdr:rowOff>317500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B09B2F8-701F-4C28-901B-2D3D62A6A1E4}"/>
            </a:ext>
          </a:extLst>
        </xdr:cNvPr>
        <xdr:cNvSpPr txBox="1"/>
      </xdr:nvSpPr>
      <xdr:spPr>
        <a:xfrm>
          <a:off x="23812" y="205050"/>
          <a:ext cx="2627313" cy="3583783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42676</xdr:rowOff>
    </xdr:from>
    <xdr:to>
      <xdr:col>1</xdr:col>
      <xdr:colOff>1539875</xdr:colOff>
      <xdr:row>19</xdr:row>
      <xdr:rowOff>328083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191DE7-8A31-416F-AB5D-A7532041F253}"/>
            </a:ext>
          </a:extLst>
        </xdr:cNvPr>
        <xdr:cNvSpPr txBox="1"/>
      </xdr:nvSpPr>
      <xdr:spPr>
        <a:xfrm>
          <a:off x="23812" y="212009"/>
          <a:ext cx="2627313" cy="3587407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35719</xdr:rowOff>
    </xdr:from>
    <xdr:to>
      <xdr:col>1</xdr:col>
      <xdr:colOff>1539875</xdr:colOff>
      <xdr:row>19</xdr:row>
      <xdr:rowOff>317501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EC08EFF-A7A6-4828-9D33-9D773DA85D9B}"/>
            </a:ext>
          </a:extLst>
        </xdr:cNvPr>
        <xdr:cNvSpPr txBox="1"/>
      </xdr:nvSpPr>
      <xdr:spPr>
        <a:xfrm>
          <a:off x="23812" y="205052"/>
          <a:ext cx="2627313" cy="3583782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18586</xdr:colOff>
      <xdr:row>1</xdr:row>
      <xdr:rowOff>16650</xdr:rowOff>
    </xdr:from>
    <xdr:to>
      <xdr:col>3</xdr:col>
      <xdr:colOff>338667</xdr:colOff>
      <xdr:row>18</xdr:row>
      <xdr:rowOff>214312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586" y="183338"/>
          <a:ext cx="2832300" cy="3209943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研究開発課題名（課題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以下の個別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課題名がある場合は記入してください）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副題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⑥一般管理費率上限をプルダウンで選択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sz="1100">
              <a:effectLst/>
              <a:latin typeface="+mn-ea"/>
              <a:ea typeface="+mn-ea"/>
            </a:rPr>
            <a:t>　　（平成</a:t>
          </a:r>
          <a:r>
            <a:rPr lang="en-US" altLang="ja-JP" sz="1100">
              <a:effectLst/>
              <a:latin typeface="+mn-ea"/>
              <a:ea typeface="+mn-ea"/>
            </a:rPr>
            <a:t>29</a:t>
          </a:r>
          <a:r>
            <a:rPr lang="ja-JP" altLang="en-US" sz="1100">
              <a:effectLst/>
              <a:latin typeface="+mn-ea"/>
              <a:ea typeface="+mn-ea"/>
            </a:rPr>
            <a:t>年度以降の新規採択課題は</a:t>
          </a:r>
          <a:endParaRPr lang="en-US" altLang="ja-JP" sz="11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1100">
              <a:effectLst/>
              <a:latin typeface="+mn-ea"/>
              <a:ea typeface="+mn-ea"/>
            </a:rPr>
            <a:t>　　　</a:t>
          </a:r>
          <a:r>
            <a:rPr lang="en-US" altLang="ja-JP" sz="1100">
              <a:effectLst/>
              <a:latin typeface="+mn-ea"/>
              <a:ea typeface="+mn-ea"/>
            </a:rPr>
            <a:t>30.0%</a:t>
          </a:r>
          <a:r>
            <a:rPr lang="ja-JP" altLang="en-US" sz="1100">
              <a:effectLst/>
              <a:latin typeface="+mn-ea"/>
              <a:ea typeface="+mn-ea"/>
            </a:rPr>
            <a:t>、それ以外は</a:t>
          </a:r>
          <a:r>
            <a:rPr lang="en-US" altLang="ja-JP" sz="1100">
              <a:effectLst/>
              <a:latin typeface="+mn-ea"/>
              <a:ea typeface="+mn-ea"/>
            </a:rPr>
            <a:t>10.0%</a:t>
          </a:r>
          <a:r>
            <a:rPr lang="ja-JP" altLang="en-US" sz="1100">
              <a:effectLst/>
              <a:latin typeface="+mn-ea"/>
              <a:ea typeface="+mn-ea"/>
            </a:rPr>
            <a:t>）</a:t>
          </a:r>
          <a:endParaRPr lang="ja-JP" altLang="ja-JP" sz="11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適用する消費税率をプルダウンで選択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経費金額</a:t>
          </a:r>
          <a:endParaRPr lang="ja-JP" altLang="ja-JP" sz="1400">
            <a:effectLst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1</xdr:row>
      <xdr:rowOff>27150</xdr:rowOff>
    </xdr:from>
    <xdr:to>
      <xdr:col>1</xdr:col>
      <xdr:colOff>1548847</xdr:colOff>
      <xdr:row>19</xdr:row>
      <xdr:rowOff>317500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748" y="196483"/>
          <a:ext cx="2628349" cy="3592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研究分担者１用シート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1</xdr:row>
      <xdr:rowOff>31751</xdr:rowOff>
    </xdr:from>
    <xdr:to>
      <xdr:col>1</xdr:col>
      <xdr:colOff>1552819</xdr:colOff>
      <xdr:row>19</xdr:row>
      <xdr:rowOff>322101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B4AE35-D4D1-4866-A031-C1A01987E4D9}"/>
            </a:ext>
          </a:extLst>
        </xdr:cNvPr>
        <xdr:cNvSpPr txBox="1"/>
      </xdr:nvSpPr>
      <xdr:spPr>
        <a:xfrm>
          <a:off x="35720" y="201084"/>
          <a:ext cx="2628349" cy="3592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24849</xdr:rowOff>
    </xdr:from>
    <xdr:to>
      <xdr:col>1</xdr:col>
      <xdr:colOff>1551494</xdr:colOff>
      <xdr:row>19</xdr:row>
      <xdr:rowOff>315199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CF4096D-0F22-4A3E-939D-1B192CCA8D49}"/>
            </a:ext>
          </a:extLst>
        </xdr:cNvPr>
        <xdr:cNvSpPr txBox="1"/>
      </xdr:nvSpPr>
      <xdr:spPr>
        <a:xfrm>
          <a:off x="34395" y="194182"/>
          <a:ext cx="2628349" cy="3592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29736</xdr:rowOff>
    </xdr:from>
    <xdr:to>
      <xdr:col>1</xdr:col>
      <xdr:colOff>1551494</xdr:colOff>
      <xdr:row>19</xdr:row>
      <xdr:rowOff>320086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F853CAF-816C-4663-8922-788C0799A54F}"/>
            </a:ext>
          </a:extLst>
        </xdr:cNvPr>
        <xdr:cNvSpPr txBox="1"/>
      </xdr:nvSpPr>
      <xdr:spPr>
        <a:xfrm>
          <a:off x="34395" y="199069"/>
          <a:ext cx="2628349" cy="35923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35717</xdr:rowOff>
    </xdr:from>
    <xdr:to>
      <xdr:col>1</xdr:col>
      <xdr:colOff>1550458</xdr:colOff>
      <xdr:row>19</xdr:row>
      <xdr:rowOff>328083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7A8F74-ACEB-4AD5-91D8-523464B40C57}"/>
            </a:ext>
          </a:extLst>
        </xdr:cNvPr>
        <xdr:cNvSpPr txBox="1"/>
      </xdr:nvSpPr>
      <xdr:spPr>
        <a:xfrm>
          <a:off x="34395" y="205050"/>
          <a:ext cx="2637896" cy="3594366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35718</xdr:rowOff>
    </xdr:from>
    <xdr:to>
      <xdr:col>1</xdr:col>
      <xdr:colOff>1539875</xdr:colOff>
      <xdr:row>19</xdr:row>
      <xdr:rowOff>317500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5E503C-83F0-421B-99EE-EBFA11422D0D}"/>
            </a:ext>
          </a:extLst>
        </xdr:cNvPr>
        <xdr:cNvSpPr txBox="1"/>
      </xdr:nvSpPr>
      <xdr:spPr>
        <a:xfrm>
          <a:off x="23812" y="205051"/>
          <a:ext cx="2627313" cy="3583782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35717</xdr:rowOff>
    </xdr:from>
    <xdr:to>
      <xdr:col>1</xdr:col>
      <xdr:colOff>1539875</xdr:colOff>
      <xdr:row>19</xdr:row>
      <xdr:rowOff>317500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06FB4EC-0730-4F96-86A3-22D219B334FF}"/>
            </a:ext>
          </a:extLst>
        </xdr:cNvPr>
        <xdr:cNvSpPr txBox="1"/>
      </xdr:nvSpPr>
      <xdr:spPr>
        <a:xfrm>
          <a:off x="23812" y="205050"/>
          <a:ext cx="2627313" cy="3583783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5"/>
  <sheetViews>
    <sheetView tabSelected="1" zoomScale="80" zoomScaleNormal="80" workbookViewId="0"/>
  </sheetViews>
  <sheetFormatPr defaultColWidth="9" defaultRowHeight="13.5" x14ac:dyDescent="0.15"/>
  <cols>
    <col min="1" max="1" width="6.125" style="52" customWidth="1"/>
    <col min="2" max="2" width="5.75" style="52" customWidth="1"/>
    <col min="3" max="3" width="12" style="52" customWidth="1"/>
    <col min="4" max="4" width="14.5" style="52" bestFit="1" customWidth="1"/>
    <col min="5" max="5" width="26" style="52" customWidth="1"/>
    <col min="6" max="14" width="12.625" style="52" customWidth="1"/>
    <col min="15" max="15" width="15.625" style="52" customWidth="1"/>
    <col min="16" max="16" width="11.625" style="52" customWidth="1"/>
    <col min="17" max="16384" width="9" style="52"/>
  </cols>
  <sheetData>
    <row r="1" spans="1:16" x14ac:dyDescent="0.15">
      <c r="A1" s="61" t="str">
        <f>代表研究者用!A1</f>
        <v>様式K-3-1a (2019-2)</v>
      </c>
    </row>
    <row r="2" spans="1:16" ht="24.75" customHeight="1" x14ac:dyDescent="0.15">
      <c r="B2" s="207" t="s">
        <v>63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9"/>
    </row>
    <row r="3" spans="1:16" ht="12.95" customHeight="1" x14ac:dyDescent="0.15">
      <c r="B3" s="61"/>
      <c r="C3" s="218"/>
      <c r="D3" s="218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61"/>
    </row>
    <row r="4" spans="1:16" ht="20.100000000000001" customHeight="1" x14ac:dyDescent="0.15">
      <c r="B4" s="61"/>
      <c r="C4" s="217" t="s">
        <v>59</v>
      </c>
      <c r="D4" s="217"/>
      <c r="E4" s="208" t="str">
        <f>IF(代表研究者用!$F$21="","",代表研究者用!$F$21)</f>
        <v>○○○○の研究開発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62"/>
    </row>
    <row r="5" spans="1:16" ht="20.100000000000001" hidden="1" customHeight="1" x14ac:dyDescent="0.15">
      <c r="B5" s="61"/>
      <c r="C5" s="61"/>
      <c r="D5" s="63"/>
      <c r="E5" s="208" t="e">
        <f>IF(代表研究者用!#REF!="","",代表研究者用!#REF!)</f>
        <v>#REF!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64"/>
    </row>
    <row r="6" spans="1:16" ht="20.100000000000001" customHeight="1" x14ac:dyDescent="0.15">
      <c r="B6" s="61"/>
      <c r="C6" s="61"/>
      <c r="D6" s="63" t="s">
        <v>38</v>
      </c>
      <c r="E6" s="208" t="str">
        <f>IF(代表研究者用!$F$22="","",代表研究者用!$F$22)</f>
        <v>△△△△の研究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64"/>
    </row>
    <row r="7" spans="1:16" ht="20.100000000000001" customHeight="1" thickBot="1" x14ac:dyDescent="0.2">
      <c r="B7" s="65"/>
      <c r="C7" s="65"/>
      <c r="D7" s="65"/>
      <c r="F7" s="66"/>
      <c r="G7" s="66"/>
      <c r="H7" s="67"/>
      <c r="I7" s="67"/>
      <c r="J7" s="67"/>
      <c r="K7" s="90"/>
      <c r="L7" s="67"/>
      <c r="M7" s="67"/>
      <c r="N7" s="67"/>
      <c r="O7" s="82" t="s">
        <v>35</v>
      </c>
      <c r="P7" s="62" t="s">
        <v>17</v>
      </c>
    </row>
    <row r="8" spans="1:16" ht="24.75" customHeight="1" thickBot="1" x14ac:dyDescent="0.2">
      <c r="A8" s="209" t="s">
        <v>26</v>
      </c>
      <c r="B8" s="210"/>
      <c r="C8" s="59" t="s">
        <v>24</v>
      </c>
      <c r="D8" s="59" t="s">
        <v>25</v>
      </c>
      <c r="E8" s="51" t="s">
        <v>9</v>
      </c>
      <c r="F8" s="164">
        <f>代表研究者用!G$26</f>
        <v>2015</v>
      </c>
      <c r="G8" s="164">
        <f>F8+1</f>
        <v>2016</v>
      </c>
      <c r="H8" s="164">
        <f t="shared" ref="H8:N8" si="0">G8+1</f>
        <v>2017</v>
      </c>
      <c r="I8" s="164">
        <f t="shared" si="0"/>
        <v>2018</v>
      </c>
      <c r="J8" s="164">
        <f t="shared" si="0"/>
        <v>2019</v>
      </c>
      <c r="K8" s="164">
        <f t="shared" si="0"/>
        <v>2020</v>
      </c>
      <c r="L8" s="164">
        <f t="shared" si="0"/>
        <v>2021</v>
      </c>
      <c r="M8" s="164">
        <f t="shared" si="0"/>
        <v>2022</v>
      </c>
      <c r="N8" s="164">
        <f t="shared" si="0"/>
        <v>2023</v>
      </c>
      <c r="O8" s="58" t="s">
        <v>34</v>
      </c>
    </row>
    <row r="9" spans="1:16" ht="24.75" customHeight="1" x14ac:dyDescent="0.15">
      <c r="A9" s="211" t="s">
        <v>27</v>
      </c>
      <c r="B9" s="212"/>
      <c r="C9" s="226">
        <f>IF(代表研究者用!$F$20="","",代表研究者用!$F$20)</f>
        <v>3000101</v>
      </c>
      <c r="D9" s="228" t="str">
        <f>IF(代表研究者用!$B$21="１：税抜用","税抜経費",IF(代表研究者用!$B$21="２：税込用","税込経費",""))</f>
        <v/>
      </c>
      <c r="E9" s="189" t="str">
        <f>IF(代表研究者用!$F$23="","",代表研究者用!$F$23)</f>
        <v>〇〇〇〇株式会社</v>
      </c>
      <c r="F9" s="153" t="str">
        <f>IFERROR(IF($D$9="税抜経費",代表研究者用!G$37,IF($D$9="税込経費",代表研究者用!G$54,"")),"")</f>
        <v/>
      </c>
      <c r="G9" s="129" t="str">
        <f>IFERROR(IF($D$9="税抜経費",代表研究者用!H$37,IF($D$9="税込経費",代表研究者用!H$54,"")),"")</f>
        <v/>
      </c>
      <c r="H9" s="159" t="str">
        <f>IFERROR(IF($D$9="税抜経費",代表研究者用!I$37,IF($D$9="税込経費",代表研究者用!I$54,"")),"")</f>
        <v/>
      </c>
      <c r="I9" s="129" t="str">
        <f>IFERROR(IF($D$9="税抜経費",代表研究者用!J$37,IF($D$9="税込経費",代表研究者用!J$54,"")),"")</f>
        <v/>
      </c>
      <c r="J9" s="159" t="str">
        <f>IFERROR(IF($D$9="税抜経費",代表研究者用!K$37,IF($D$9="税込経費",代表研究者用!K$54,"")),"")</f>
        <v/>
      </c>
      <c r="K9" s="129" t="str">
        <f>IFERROR(IF($D$9="税抜経費",代表研究者用!L$37,IF($D$9="税込経費",代表研究者用!L$54,"")),"")</f>
        <v/>
      </c>
      <c r="L9" s="159" t="str">
        <f>IFERROR(IF($D$9="税抜経費",代表研究者用!M$37,IF($D$9="税込経費",代表研究者用!M$54,"")),"")</f>
        <v/>
      </c>
      <c r="M9" s="129" t="str">
        <f>IFERROR(IF($D$9="税抜経費",代表研究者用!N$37,IF($D$9="税込経費",代表研究者用!N$54,"")),"")</f>
        <v/>
      </c>
      <c r="N9" s="155" t="str">
        <f>IFERROR(IF($D$9="税抜経費",代表研究者用!O$37,IF($D$9="税込経費",代表研究者用!O$54,"")),"")</f>
        <v/>
      </c>
      <c r="O9" s="130">
        <f>IF($E$9="","",SUM($F9:$N9))</f>
        <v>0</v>
      </c>
    </row>
    <row r="10" spans="1:16" ht="24.75" customHeight="1" thickBot="1" x14ac:dyDescent="0.2">
      <c r="A10" s="213"/>
      <c r="B10" s="214"/>
      <c r="C10" s="227"/>
      <c r="D10" s="229"/>
      <c r="E10" s="181"/>
      <c r="F10" s="154" t="str">
        <f>IFERROR(IF($D$9="税抜経費",代表研究者用!G$36,IF($D$9="税込経費",代表研究者用!G$53,"")),"")</f>
        <v/>
      </c>
      <c r="G10" s="131" t="str">
        <f>IFERROR(IF($D$9="税抜経費",代表研究者用!H$36,IF($D$9="税込経費",代表研究者用!H$53,"")),"")</f>
        <v/>
      </c>
      <c r="H10" s="160" t="str">
        <f>IFERROR(IF($D$9="税抜経費",代表研究者用!I$36,IF($D$9="税込経費",代表研究者用!I$53,"")),"")</f>
        <v/>
      </c>
      <c r="I10" s="131" t="str">
        <f>IFERROR(IF($D$9="税抜経費",代表研究者用!J$36,IF($D$9="税込経費",代表研究者用!J$53,"")),"")</f>
        <v/>
      </c>
      <c r="J10" s="160" t="str">
        <f>IFERROR(IF($D$9="税抜経費",代表研究者用!K$36,IF($D$9="税込経費",代表研究者用!K$53,"")),"")</f>
        <v/>
      </c>
      <c r="K10" s="131" t="str">
        <f>IFERROR(IF($D$9="税抜経費",代表研究者用!L$36,IF($D$9="税込経費",代表研究者用!L$53,"")),"")</f>
        <v/>
      </c>
      <c r="L10" s="160" t="str">
        <f>IFERROR(IF($D$9="税抜経費",代表研究者用!M$36,IF($D$9="税込経費",代表研究者用!M$53,"")),"")</f>
        <v/>
      </c>
      <c r="M10" s="131" t="str">
        <f>IFERROR(IF($D$9="税抜経費",代表研究者用!N$36,IF($D$9="税込経費",代表研究者用!N$53,"")),"")</f>
        <v/>
      </c>
      <c r="N10" s="156" t="str">
        <f>IFERROR(IF($D$9="税抜経費",代表研究者用!O$36,IF($D$9="税込経費",代表研究者用!O$53,"")),"")</f>
        <v/>
      </c>
      <c r="O10" s="145">
        <f>IF($E$9="","",SUM($F10:$N10))</f>
        <v>0</v>
      </c>
    </row>
    <row r="11" spans="1:16" ht="24.75" customHeight="1" thickBot="1" x14ac:dyDescent="0.2">
      <c r="A11" s="194" t="s">
        <v>77</v>
      </c>
      <c r="B11" s="215">
        <v>1</v>
      </c>
      <c r="C11" s="200" t="str">
        <f>IF(研究分担者１用!$F$20="","",研究分担者１用!$F$20)</f>
        <v/>
      </c>
      <c r="D11" s="203" t="str">
        <f>IF(研究分担者１用!$B$23="１：税抜用","税抜経費",IF(研究分担者１用!$B$23="２：税込用","税込経費",""))</f>
        <v/>
      </c>
      <c r="E11" s="198" t="str">
        <f>IF(研究分担者１用!$F$24="","",研究分担者１用!$F$24)</f>
        <v/>
      </c>
      <c r="F11" s="153" t="str">
        <f>IFERROR(IF($D$11="税抜経費",研究分担者１用!G$37,IF($D$11="税込経費",研究分担者１用!G$54,"")),"")</f>
        <v/>
      </c>
      <c r="G11" s="129" t="str">
        <f>IFERROR(IF($D$11="税抜経費",研究分担者１用!H$37,IF($D$11="税込経費",研究分担者１用!H$54,"")),"")</f>
        <v/>
      </c>
      <c r="H11" s="159" t="str">
        <f>IFERROR(IF($D$11="税抜経費",研究分担者１用!I$37,IF($D$11="税込経費",研究分担者１用!I$54,"")),"")</f>
        <v/>
      </c>
      <c r="I11" s="129" t="str">
        <f>IFERROR(IF($D$11="税抜経費",研究分担者１用!J$37,IF($D$11="税込経費",研究分担者１用!J$54,"")),"")</f>
        <v/>
      </c>
      <c r="J11" s="159" t="str">
        <f>IFERROR(IF($D$11="税抜経費",研究分担者１用!K$37,IF($D$11="税込経費",研究分担者１用!K$54,"")),"")</f>
        <v/>
      </c>
      <c r="K11" s="129" t="str">
        <f>IFERROR(IF($D$11="税抜経費",研究分担者１用!L$37,IF($D$11="税込経費",研究分担者１用!L$54,"")),"")</f>
        <v/>
      </c>
      <c r="L11" s="159" t="str">
        <f>IFERROR(IF($D$11="税抜経費",研究分担者１用!M$37,IF($D$11="税込経費",研究分担者１用!M$54,"")),"")</f>
        <v/>
      </c>
      <c r="M11" s="129" t="str">
        <f>IFERROR(IF($D$11="税抜経費",研究分担者１用!N$37,IF($D$11="税込経費",研究分担者１用!N$54,"")),"")</f>
        <v/>
      </c>
      <c r="N11" s="155" t="str">
        <f>IFERROR(IF($D$11="税抜経費",研究分担者１用!O$37,IF($D$11="税込経費",研究分担者１用!O$54,"")),"")</f>
        <v/>
      </c>
      <c r="O11" s="130" t="str">
        <f t="shared" ref="O11:O12" si="1">IF($E$11="","",SUM($F11:$N11))</f>
        <v/>
      </c>
    </row>
    <row r="12" spans="1:16" ht="24.75" customHeight="1" thickBot="1" x14ac:dyDescent="0.2">
      <c r="A12" s="195"/>
      <c r="B12" s="215"/>
      <c r="C12" s="201"/>
      <c r="D12" s="206"/>
      <c r="E12" s="199"/>
      <c r="F12" s="154" t="str">
        <f>IFERROR(IF($D$11="税抜経費",研究分担者１用!G$36,IF($D$11="税込経費",研究分担者１用!G$53,"")),"")</f>
        <v/>
      </c>
      <c r="G12" s="131" t="str">
        <f>IFERROR(IF($D$11="税抜経費",研究分担者１用!H$36,IF($D$11="税込経費",研究分担者１用!H$53,"")),"")</f>
        <v/>
      </c>
      <c r="H12" s="160" t="str">
        <f>IFERROR(IF($D$11="税抜経費",研究分担者１用!I$36,IF($D$11="税込経費",研究分担者１用!I$53,"")),"")</f>
        <v/>
      </c>
      <c r="I12" s="131" t="str">
        <f>IFERROR(IF($D$11="税抜経費",研究分担者１用!J$36,IF($D$11="税込経費",研究分担者１用!J$53,"")),"")</f>
        <v/>
      </c>
      <c r="J12" s="160" t="str">
        <f>IFERROR(IF($D$11="税抜経費",研究分担者１用!K$36,IF($D$11="税込経費",研究分担者１用!K$53,"")),"")</f>
        <v/>
      </c>
      <c r="K12" s="131" t="str">
        <f>IFERROR(IF($D$11="税抜経費",研究分担者１用!L$36,IF($D$11="税込経費",研究分担者１用!L$53,"")),"")</f>
        <v/>
      </c>
      <c r="L12" s="160" t="str">
        <f>IFERROR(IF($D$11="税抜経費",研究分担者１用!M$36,IF($D$11="税込経費",研究分担者１用!M$53,"")),"")</f>
        <v/>
      </c>
      <c r="M12" s="131" t="str">
        <f>IFERROR(IF($D$11="税抜経費",研究分担者１用!N$36,IF($D$11="税込経費",研究分担者１用!N$53,"")),"")</f>
        <v/>
      </c>
      <c r="N12" s="156" t="str">
        <f>IFERROR(IF($D$11="税抜経費",研究分担者１用!O$36,IF($D$11="税込経費",研究分担者１用!O$53,"")),"")</f>
        <v/>
      </c>
      <c r="O12" s="145" t="str">
        <f t="shared" si="1"/>
        <v/>
      </c>
    </row>
    <row r="13" spans="1:16" ht="24.75" customHeight="1" thickBot="1" x14ac:dyDescent="0.2">
      <c r="A13" s="195"/>
      <c r="B13" s="216">
        <v>2</v>
      </c>
      <c r="C13" s="200" t="str">
        <f>IF(研究分担者２用!$F$20="","",研究分担者２用!$F$20)</f>
        <v/>
      </c>
      <c r="D13" s="188" t="str">
        <f>IF(研究分担者２用!$B$23="１：税抜用","税抜経費",IF(研究分担者２用!$B$23="２：税込用","税込経費",""))</f>
        <v/>
      </c>
      <c r="E13" s="198" t="str">
        <f>IF(研究分担者２用!$F$24="","",研究分担者２用!$F$24)</f>
        <v/>
      </c>
      <c r="F13" s="153" t="str">
        <f>IFERROR(IF($D$13="税抜経費",研究分担者２用!G$37,IF($D$13="税込経費",研究分担者２用!G$54,"")),"")</f>
        <v/>
      </c>
      <c r="G13" s="129" t="str">
        <f>IFERROR(IF($D$13="税抜経費",研究分担者２用!H$37,IF($D$13="税込経費",研究分担者２用!H$54,"")),"")</f>
        <v/>
      </c>
      <c r="H13" s="159" t="str">
        <f>IFERROR(IF($D$13="税抜経費",研究分担者２用!I$37,IF($D$13="税込経費",研究分担者２用!I$54,"")),"")</f>
        <v/>
      </c>
      <c r="I13" s="129" t="str">
        <f>IFERROR(IF($D$13="税抜経費",研究分担者２用!J$37,IF($D$13="税込経費",研究分担者２用!J$54,"")),"")</f>
        <v/>
      </c>
      <c r="J13" s="159" t="str">
        <f>IFERROR(IF($D$13="税抜経費",研究分担者２用!K$37,IF($D$13="税込経費",研究分担者２用!K$54,"")),"")</f>
        <v/>
      </c>
      <c r="K13" s="129" t="str">
        <f>IFERROR(IF($D$13="税抜経費",研究分担者２用!L$37,IF($D$13="税込経費",研究分担者２用!L$54,"")),"")</f>
        <v/>
      </c>
      <c r="L13" s="159" t="str">
        <f>IFERROR(IF($D$13="税抜経費",研究分担者２用!M$37,IF($D$13="税込経費",研究分担者２用!M$54,"")),"")</f>
        <v/>
      </c>
      <c r="M13" s="129" t="str">
        <f>IFERROR(IF($D$13="税抜経費",研究分担者２用!N$37,IF($D$13="税込経費",研究分担者２用!N$54,"")),"")</f>
        <v/>
      </c>
      <c r="N13" s="155" t="str">
        <f>IFERROR(IF($D$13="税抜経費",研究分担者２用!O$37,IF($D$13="税込経費",研究分担者２用!O$54,"")),"")</f>
        <v/>
      </c>
      <c r="O13" s="130" t="str">
        <f>IF($E$13="","",SUM($F13:$N13))</f>
        <v/>
      </c>
    </row>
    <row r="14" spans="1:16" ht="24.75" customHeight="1" thickBot="1" x14ac:dyDescent="0.2">
      <c r="A14" s="195"/>
      <c r="B14" s="216"/>
      <c r="C14" s="201"/>
      <c r="D14" s="179"/>
      <c r="E14" s="199"/>
      <c r="F14" s="154" t="str">
        <f>IFERROR(IF($D$13="税抜経費",研究分担者２用!G$36,IF($D$13="税込経費",研究分担者２用!G$53,"")),"")</f>
        <v/>
      </c>
      <c r="G14" s="131" t="str">
        <f>IFERROR(IF($D$13="税抜経費",研究分担者２用!H$36,IF($D$13="税込経費",研究分担者２用!H$53,"")),"")</f>
        <v/>
      </c>
      <c r="H14" s="160" t="str">
        <f>IFERROR(IF($D$13="税抜経費",研究分担者２用!I$36,IF($D$13="税込経費",研究分担者２用!I$53,"")),"")</f>
        <v/>
      </c>
      <c r="I14" s="131" t="str">
        <f>IFERROR(IF($D$13="税抜経費",研究分担者２用!J$36,IF($D$13="税込経費",研究分担者２用!J$53,"")),"")</f>
        <v/>
      </c>
      <c r="J14" s="160" t="str">
        <f>IFERROR(IF($D$13="税抜経費",研究分担者２用!K$36,IF($D$13="税込経費",研究分担者２用!K$53,"")),"")</f>
        <v/>
      </c>
      <c r="K14" s="131" t="str">
        <f>IFERROR(IF($D$13="税抜経費",研究分担者２用!L$36,IF($D$13="税込経費",研究分担者２用!L$53,"")),"")</f>
        <v/>
      </c>
      <c r="L14" s="160" t="str">
        <f>IFERROR(IF($D$13="税抜経費",研究分担者２用!M$36,IF($D$13="税込経費",研究分担者２用!M$53,"")),"")</f>
        <v/>
      </c>
      <c r="M14" s="131" t="str">
        <f>IFERROR(IF($D$13="税抜経費",研究分担者２用!N$36,IF($D$13="税込経費",研究分担者２用!N$53,"")),"")</f>
        <v/>
      </c>
      <c r="N14" s="156" t="str">
        <f>IFERROR(IF($D$13="税抜経費",研究分担者２用!O$36,IF($D$13="税込経費",研究分担者２用!O$53,"")),"")</f>
        <v/>
      </c>
      <c r="O14" s="145" t="str">
        <f>IF($E$13="","",SUM($F14:$N14))</f>
        <v/>
      </c>
    </row>
    <row r="15" spans="1:16" ht="24.75" customHeight="1" thickBot="1" x14ac:dyDescent="0.2">
      <c r="A15" s="195"/>
      <c r="B15" s="190">
        <v>3</v>
      </c>
      <c r="C15" s="200" t="str">
        <f>IF(研究分担者３用!$F$20="","",研究分担者３用!$F$20)</f>
        <v/>
      </c>
      <c r="D15" s="203" t="str">
        <f>IF(研究分担者３用!$B$23="１：税抜用","税抜経費",IF(研究分担者３用!$B$23="２：税込用","税込経費",""))</f>
        <v/>
      </c>
      <c r="E15" s="198" t="str">
        <f>IF(研究分担者３用!$F$24="","",研究分担者３用!$F$24)</f>
        <v/>
      </c>
      <c r="F15" s="153" t="str">
        <f>IFERROR(IF($D$15="税抜経費",研究分担者３用!G$37,IF($D$15="税込経費",研究分担者３用!G$54,"")),"")</f>
        <v/>
      </c>
      <c r="G15" s="129" t="str">
        <f>IFERROR(IF($D$15="税抜経費",研究分担者３用!H$37,IF($D$15="税込経費",研究分担者３用!H$54,"")),"")</f>
        <v/>
      </c>
      <c r="H15" s="129" t="str">
        <f>IFERROR(IF($D$15="税抜経費",研究分担者３用!I$37,IF($D$15="税込経費",研究分担者３用!I$54,"")),"")</f>
        <v/>
      </c>
      <c r="I15" s="129" t="str">
        <f>IFERROR(IF($D$15="税抜経費",研究分担者３用!J$37,IF($D$15="税込経費",研究分担者３用!J$54,"")),"")</f>
        <v/>
      </c>
      <c r="J15" s="129" t="str">
        <f>IFERROR(IF($D$15="税抜経費",研究分担者３用!K$37,IF($D$15="税込経費",研究分担者３用!K$54,"")),"")</f>
        <v/>
      </c>
      <c r="K15" s="129" t="str">
        <f>IFERROR(IF($D$15="税抜経費",研究分担者３用!L$37,IF($D$15="税込経費",研究分担者３用!L$54,"")),"")</f>
        <v/>
      </c>
      <c r="L15" s="129" t="str">
        <f>IFERROR(IF($D$15="税抜経費",研究分担者３用!M$37,IF($D$15="税込経費",研究分担者３用!M$54,"")),"")</f>
        <v/>
      </c>
      <c r="M15" s="129" t="str">
        <f>IFERROR(IF($D$15="税抜経費",研究分担者３用!N$37,IF($D$15="税込経費",研究分担者３用!N$54,"")),"")</f>
        <v/>
      </c>
      <c r="N15" s="155" t="str">
        <f>IFERROR(IF($D$15="税抜経費",研究分担者３用!O$37,IF($D$15="税込経費",研究分担者３用!O$54,"")),"")</f>
        <v/>
      </c>
      <c r="O15" s="130" t="str">
        <f>IF($E$15="","",SUM($F15:$N15))</f>
        <v/>
      </c>
    </row>
    <row r="16" spans="1:16" ht="24.75" customHeight="1" thickBot="1" x14ac:dyDescent="0.2">
      <c r="A16" s="195"/>
      <c r="B16" s="190"/>
      <c r="C16" s="201"/>
      <c r="D16" s="206"/>
      <c r="E16" s="199"/>
      <c r="F16" s="154" t="str">
        <f>IFERROR(IF($D$15="税抜経費",研究分担者３用!G$36,IF($D$15="税込経費",研究分担者３用!G$53,"")),"")</f>
        <v/>
      </c>
      <c r="G16" s="131" t="str">
        <f>IFERROR(IF($D$15="税抜経費",研究分担者３用!H$36,IF($D$15="税込経費",研究分担者３用!H$53,"")),"")</f>
        <v/>
      </c>
      <c r="H16" s="131" t="str">
        <f>IFERROR(IF($D$15="税抜経費",研究分担者３用!I$36,IF($D$15="税込経費",研究分担者３用!I$53,"")),"")</f>
        <v/>
      </c>
      <c r="I16" s="131" t="str">
        <f>IFERROR(IF($D$15="税抜経費",研究分担者３用!J$36,IF($D$15="税込経費",研究分担者３用!J$53,"")),"")</f>
        <v/>
      </c>
      <c r="J16" s="131" t="str">
        <f>IFERROR(IF($D$15="税抜経費",研究分担者３用!K$36,IF($D$15="税込経費",研究分担者３用!K$53,"")),"")</f>
        <v/>
      </c>
      <c r="K16" s="131" t="str">
        <f>IFERROR(IF($D$15="税抜経費",研究分担者３用!L$36,IF($D$15="税込経費",研究分担者３用!L$53,"")),"")</f>
        <v/>
      </c>
      <c r="L16" s="131" t="str">
        <f>IFERROR(IF($D$15="税抜経費",研究分担者３用!M$36,IF($D$15="税込経費",研究分担者３用!M$53,"")),"")</f>
        <v/>
      </c>
      <c r="M16" s="131" t="str">
        <f>IFERROR(IF($D$15="税抜経費",研究分担者３用!N$36,IF($D$15="税込経費",研究分担者３用!N$53,"")),"")</f>
        <v/>
      </c>
      <c r="N16" s="156" t="str">
        <f>IFERROR(IF($D$15="税抜経費",研究分担者３用!O$36,IF($D$15="税込経費",研究分担者３用!O$53,"")),"")</f>
        <v/>
      </c>
      <c r="O16" s="145" t="str">
        <f>IF($E$15="","",SUM($F16:$N16))</f>
        <v/>
      </c>
    </row>
    <row r="17" spans="1:18" ht="24.75" customHeight="1" thickBot="1" x14ac:dyDescent="0.2">
      <c r="A17" s="195"/>
      <c r="B17" s="191">
        <v>4</v>
      </c>
      <c r="C17" s="200" t="str">
        <f>IF(研究分担者４用!$F$20="","",研究分担者４用!$F$20)</f>
        <v/>
      </c>
      <c r="D17" s="203" t="str">
        <f>IF(研究分担者４用!$B$23="１：税抜用","税抜経費",IF(研究分担者４用!$B$23="２：税込用","税込経費",""))</f>
        <v/>
      </c>
      <c r="E17" s="198" t="str">
        <f>IF(研究分担者４用!$F$24="","",研究分担者４用!$F$24)</f>
        <v/>
      </c>
      <c r="F17" s="153" t="str">
        <f>IFERROR(IF($D$17="税抜経費",研究分担者４用!G$37,IF($D$17="税込経費",研究分担者４用!G$54,"")),"")</f>
        <v/>
      </c>
      <c r="G17" s="129" t="str">
        <f>IFERROR(IF($D$17="税抜経費",研究分担者４用!H$37,IF($D$17="税込経費",研究分担者４用!H$54,"")),"")</f>
        <v/>
      </c>
      <c r="H17" s="159" t="str">
        <f>IFERROR(IF($D$17="税抜経費",研究分担者４用!I$37,IF($D$17="税込経費",研究分担者４用!I$54,"")),"")</f>
        <v/>
      </c>
      <c r="I17" s="129" t="str">
        <f>IFERROR(IF($D$17="税抜経費",研究分担者４用!J$37,IF($D$17="税込経費",研究分担者４用!J$54,"")),"")</f>
        <v/>
      </c>
      <c r="J17" s="159" t="str">
        <f>IFERROR(IF($D$17="税抜経費",研究分担者４用!K$37,IF($D$17="税込経費",研究分担者４用!K$54,"")),"")</f>
        <v/>
      </c>
      <c r="K17" s="129" t="str">
        <f>IFERROR(IF($D$17="税抜経費",研究分担者４用!L$37,IF($D$17="税込経費",研究分担者４用!L$54,"")),"")</f>
        <v/>
      </c>
      <c r="L17" s="159" t="str">
        <f>IFERROR(IF($D$17="税抜経費",研究分担者４用!M$37,IF($D$17="税込経費",研究分担者４用!M$54,"")),"")</f>
        <v/>
      </c>
      <c r="M17" s="129" t="str">
        <f>IFERROR(IF($D$17="税抜経費",研究分担者４用!N$37,IF($D$17="税込経費",研究分担者４用!N$54,"")),"")</f>
        <v/>
      </c>
      <c r="N17" s="155" t="str">
        <f>IFERROR(IF($D$17="税抜経費",研究分担者４用!O$37,IF($D$17="税込経費",研究分担者４用!O$54,"")),"")</f>
        <v/>
      </c>
      <c r="O17" s="130" t="str">
        <f>IF($E$17="","",SUM($F17:$N17))</f>
        <v/>
      </c>
    </row>
    <row r="18" spans="1:18" ht="24.75" customHeight="1" thickBot="1" x14ac:dyDescent="0.2">
      <c r="A18" s="195"/>
      <c r="B18" s="191"/>
      <c r="C18" s="201"/>
      <c r="D18" s="206"/>
      <c r="E18" s="199"/>
      <c r="F18" s="154" t="str">
        <f>IFERROR(IF($D$17="税抜経費",研究分担者４用!G$36,IF($D$17="税込経費",研究分担者４用!G$53,"")),"")</f>
        <v/>
      </c>
      <c r="G18" s="131" t="str">
        <f>IFERROR(IF($D$17="税抜経費",研究分担者４用!H$36,IF($D$17="税込経費",研究分担者４用!H$53,"")),"")</f>
        <v/>
      </c>
      <c r="H18" s="160" t="str">
        <f>IFERROR(IF($D$17="税抜経費",研究分担者４用!I$36,IF($D$17="税込経費",研究分担者４用!I$53,"")),"")</f>
        <v/>
      </c>
      <c r="I18" s="131" t="str">
        <f>IFERROR(IF($D$17="税抜経費",研究分担者４用!J$36,IF($D$17="税込経費",研究分担者４用!J$53,"")),"")</f>
        <v/>
      </c>
      <c r="J18" s="160" t="str">
        <f>IFERROR(IF($D$17="税抜経費",研究分担者４用!K$36,IF($D$17="税込経費",研究分担者４用!K$53,"")),"")</f>
        <v/>
      </c>
      <c r="K18" s="131" t="str">
        <f>IFERROR(IF($D$17="税抜経費",研究分担者４用!L$36,IF($D$17="税込経費",研究分担者４用!L$53,"")),"")</f>
        <v/>
      </c>
      <c r="L18" s="160" t="str">
        <f>IFERROR(IF($D$17="税抜経費",研究分担者４用!M$36,IF($D$17="税込経費",研究分担者４用!M$53,"")),"")</f>
        <v/>
      </c>
      <c r="M18" s="131" t="str">
        <f>IFERROR(IF($D$17="税抜経費",研究分担者４用!N$36,IF($D$17="税込経費",研究分担者４用!N$53,"")),"")</f>
        <v/>
      </c>
      <c r="N18" s="156" t="str">
        <f>IFERROR(IF($D$17="税抜経費",研究分担者４用!O$36,IF($D$17="税込経費",研究分担者４用!O$53,"")),"")</f>
        <v/>
      </c>
      <c r="O18" s="145" t="str">
        <f>IF($E$17="","",SUM($F18:$N18))</f>
        <v/>
      </c>
    </row>
    <row r="19" spans="1:18" ht="24.75" customHeight="1" thickBot="1" x14ac:dyDescent="0.2">
      <c r="A19" s="195"/>
      <c r="B19" s="192">
        <v>5</v>
      </c>
      <c r="C19" s="200" t="str">
        <f>IF(研究分担者５用!$F$20="","",研究分担者５用!$F$20)</f>
        <v/>
      </c>
      <c r="D19" s="203" t="str">
        <f>IF(研究分担者５用!$B$23="１：税抜用","税抜経費",IF(研究分担者５用!$B$23="２：税込用","税込経費",""))</f>
        <v/>
      </c>
      <c r="E19" s="198" t="str">
        <f>IF(研究分担者５用!$F$24="","",研究分担者５用!$F$24)</f>
        <v/>
      </c>
      <c r="F19" s="153" t="str">
        <f>IFERROR(IF($D$19="税抜経費",研究分担者５用!G$37,IF($D$19="税込経費",研究分担者５用!G$54,"")),"")</f>
        <v/>
      </c>
      <c r="G19" s="129" t="str">
        <f>IFERROR(IF($D$19="税抜経費",研究分担者５用!H$37,IF($D$19="税込経費",研究分担者５用!H$54,"")),"")</f>
        <v/>
      </c>
      <c r="H19" s="159" t="str">
        <f>IFERROR(IF($D$19="税抜経費",研究分担者５用!I$37,IF($D$19="税込経費",研究分担者５用!I$54,"")),"")</f>
        <v/>
      </c>
      <c r="I19" s="129" t="str">
        <f>IFERROR(IF($D$19="税抜経費",研究分担者５用!J$37,IF($D$19="税込経費",研究分担者５用!J$54,"")),"")</f>
        <v/>
      </c>
      <c r="J19" s="159" t="str">
        <f>IFERROR(IF($D$19="税抜経費",研究分担者５用!K$37,IF($D$19="税込経費",研究分担者５用!K$54,"")),"")</f>
        <v/>
      </c>
      <c r="K19" s="129" t="str">
        <f>IFERROR(IF($D$19="税抜経費",研究分担者５用!L$37,IF($D$19="税込経費",研究分担者５用!L$54,"")),"")</f>
        <v/>
      </c>
      <c r="L19" s="159" t="str">
        <f>IFERROR(IF($D$19="税抜経費",研究分担者５用!M$37,IF($D$19="税込経費",研究分担者５用!M$54,"")),"")</f>
        <v/>
      </c>
      <c r="M19" s="129" t="str">
        <f>IFERROR(IF($D$19="税抜経費",研究分担者５用!N$37,IF($D$19="税込経費",研究分担者５用!N$54,"")),"")</f>
        <v/>
      </c>
      <c r="N19" s="155" t="str">
        <f>IFERROR(IF($D$19="税抜経費",研究分担者５用!O$37,IF($D$19="税込経費",研究分担者５用!O$54,"")),"")</f>
        <v/>
      </c>
      <c r="O19" s="130" t="str">
        <f>IF($E$19="","",SUM($F19:$N19))</f>
        <v/>
      </c>
    </row>
    <row r="20" spans="1:18" ht="24.75" customHeight="1" thickBot="1" x14ac:dyDescent="0.2">
      <c r="A20" s="195"/>
      <c r="B20" s="192"/>
      <c r="C20" s="201"/>
      <c r="D20" s="206"/>
      <c r="E20" s="199"/>
      <c r="F20" s="154" t="str">
        <f>IFERROR(IF($D$19="税抜経費",研究分担者５用!G$36,IF($D$19="税込経費",研究分担者５用!G$53,"")),"")</f>
        <v/>
      </c>
      <c r="G20" s="131" t="str">
        <f>IFERROR(IF($D$19="税抜経費",研究分担者５用!H$36,IF($D$19="税込経費",研究分担者５用!H$53,"")),"")</f>
        <v/>
      </c>
      <c r="H20" s="160" t="str">
        <f>IFERROR(IF($D$19="税抜経費",研究分担者５用!I$36,IF($D$19="税込経費",研究分担者５用!I$53,"")),"")</f>
        <v/>
      </c>
      <c r="I20" s="131" t="str">
        <f>IFERROR(IF($D$19="税抜経費",研究分担者５用!J$36,IF($D$19="税込経費",研究分担者５用!J$53,"")),"")</f>
        <v/>
      </c>
      <c r="J20" s="160" t="str">
        <f>IFERROR(IF($D$19="税抜経費",研究分担者５用!K$36,IF($D$19="税込経費",研究分担者５用!K$53,"")),"")</f>
        <v/>
      </c>
      <c r="K20" s="131" t="str">
        <f>IFERROR(IF($D$19="税抜経費",研究分担者５用!L$36,IF($D$19="税込経費",研究分担者５用!L$53,"")),"")</f>
        <v/>
      </c>
      <c r="L20" s="160" t="str">
        <f>IFERROR(IF($D$19="税抜経費",研究分担者５用!M$36,IF($D$19="税込経費",研究分担者５用!M$53,"")),"")</f>
        <v/>
      </c>
      <c r="M20" s="131" t="str">
        <f>IFERROR(IF($D$19="税抜経費",研究分担者５用!N$36,IF($D$19="税込経費",研究分担者５用!N$53,"")),"")</f>
        <v/>
      </c>
      <c r="N20" s="156" t="str">
        <f>IFERROR(IF($D$19="税抜経費",研究分担者５用!O$36,IF($D$19="税込経費",研究分担者５用!O$53,"")),"")</f>
        <v/>
      </c>
      <c r="O20" s="145" t="str">
        <f>IF($E$19="","",SUM($F20:$N20))</f>
        <v/>
      </c>
    </row>
    <row r="21" spans="1:18" ht="24.75" customHeight="1" thickBot="1" x14ac:dyDescent="0.2">
      <c r="A21" s="195"/>
      <c r="B21" s="193">
        <v>6</v>
      </c>
      <c r="C21" s="200" t="str">
        <f>IF(研究分担者６用!$F$20="","",研究分担者６用!$F$20)</f>
        <v/>
      </c>
      <c r="D21" s="203" t="str">
        <f>IF(研究分担者６用!$B$23="１：税抜用","税抜経費",IF(研究分担者６用!$B$23="２：税込用","税込経費",""))</f>
        <v/>
      </c>
      <c r="E21" s="198" t="str">
        <f>IF(研究分担者６用!$F$24="","",研究分担者６用!$F$24)</f>
        <v/>
      </c>
      <c r="F21" s="153" t="str">
        <f>IFERROR(IF($D$21="税抜経費",研究分担者６用!G$37,IF($D$21="税込経費",研究分担者６用!G$54,"")),"")</f>
        <v/>
      </c>
      <c r="G21" s="129" t="str">
        <f>IFERROR(IF($D$21="税抜経費",研究分担者６用!H$37,IF($D$21="税込経費",研究分担者６用!H$54,"")),"")</f>
        <v/>
      </c>
      <c r="H21" s="159" t="str">
        <f>IFERROR(IF($D$21="税抜経費",研究分担者６用!I$37,IF($D$21="税込経費",研究分担者６用!I$54,"")),"")</f>
        <v/>
      </c>
      <c r="I21" s="129" t="str">
        <f>IFERROR(IF($D$21="税抜経費",研究分担者６用!J$37,IF($D$21="税込経費",研究分担者６用!J$54,"")),"")</f>
        <v/>
      </c>
      <c r="J21" s="159" t="str">
        <f>IFERROR(IF($D$21="税抜経費",研究分担者６用!K$37,IF($D$21="税込経費",研究分担者６用!K$54,"")),"")</f>
        <v/>
      </c>
      <c r="K21" s="129" t="str">
        <f>IFERROR(IF($D$21="税抜経費",研究分担者６用!L$37,IF($D$21="税込経費",研究分担者６用!L$54,"")),"")</f>
        <v/>
      </c>
      <c r="L21" s="159" t="str">
        <f>IFERROR(IF($D$21="税抜経費",研究分担者６用!M$37,IF($D$21="税込経費",研究分担者６用!M$54,"")),"")</f>
        <v/>
      </c>
      <c r="M21" s="129" t="str">
        <f>IFERROR(IF($D$21="税抜経費",研究分担者６用!N$37,IF($D$21="税込経費",研究分担者６用!N$54,"")),"")</f>
        <v/>
      </c>
      <c r="N21" s="155" t="str">
        <f>IFERROR(IF($D$21="税抜経費",研究分担者６用!O$37,IF($D$21="税込経費",研究分担者６用!O$54,"")),"")</f>
        <v/>
      </c>
      <c r="O21" s="130" t="str">
        <f>IF($E$21="","",SUM($F21:$N21))</f>
        <v/>
      </c>
    </row>
    <row r="22" spans="1:18" ht="24.75" customHeight="1" thickBot="1" x14ac:dyDescent="0.2">
      <c r="A22" s="195"/>
      <c r="B22" s="193"/>
      <c r="C22" s="201"/>
      <c r="D22" s="206"/>
      <c r="E22" s="199"/>
      <c r="F22" s="154" t="str">
        <f>IFERROR(IF($D$21="税抜経費",研究分担者６用!G$36,IF($D$21="税込経費",研究分担者６用!G$53,"")),"")</f>
        <v/>
      </c>
      <c r="G22" s="131" t="str">
        <f>IFERROR(IF($D$21="税抜経費",研究分担者６用!H$36,IF($D$21="税込経費",研究分担者６用!H$53,"")),"")</f>
        <v/>
      </c>
      <c r="H22" s="160" t="str">
        <f>IFERROR(IF($D$21="税抜経費",研究分担者６用!I$36,IF($D$21="税込経費",研究分担者６用!I$53,"")),"")</f>
        <v/>
      </c>
      <c r="I22" s="131" t="str">
        <f>IFERROR(IF($D$21="税抜経費",研究分担者６用!J$36,IF($D$21="税込経費",研究分担者６用!J$53,"")),"")</f>
        <v/>
      </c>
      <c r="J22" s="160" t="str">
        <f>IFERROR(IF($D$21="税抜経費",研究分担者６用!K$36,IF($D$21="税込経費",研究分担者６用!K$53,"")),"")</f>
        <v/>
      </c>
      <c r="K22" s="131" t="str">
        <f>IFERROR(IF($D$21="税抜経費",研究分担者６用!L$36,IF($D$21="税込経費",研究分担者６用!L$53,"")),"")</f>
        <v/>
      </c>
      <c r="L22" s="160" t="str">
        <f>IFERROR(IF($D$21="税抜経費",研究分担者６用!M$36,IF($D$21="税込経費",研究分担者６用!M$53,"")),"")</f>
        <v/>
      </c>
      <c r="M22" s="131" t="str">
        <f>IFERROR(IF($D$21="税抜経費",研究分担者６用!N$36,IF($D$21="税込経費",研究分担者６用!N$53,"")),"")</f>
        <v/>
      </c>
      <c r="N22" s="156" t="str">
        <f>IFERROR(IF($D$21="税抜経費",研究分担者６用!O$36,IF($D$21="税込経費",研究分担者６用!O$53,"")),"")</f>
        <v/>
      </c>
      <c r="O22" s="145" t="str">
        <f>IF($E$21="","",SUM($F22:$N22))</f>
        <v/>
      </c>
    </row>
    <row r="23" spans="1:18" ht="24.75" customHeight="1" thickBot="1" x14ac:dyDescent="0.2">
      <c r="A23" s="195"/>
      <c r="B23" s="197">
        <v>7</v>
      </c>
      <c r="C23" s="200" t="str">
        <f>IF(研究分担者７用!$F$20="","",研究分担者７用!$F$20)</f>
        <v/>
      </c>
      <c r="D23" s="203" t="str">
        <f>IF(研究分担者７用!$B$23="１：税抜用","税抜経費",IF(研究分担者７用!$B$23="２：税込用","税込経費",""))</f>
        <v/>
      </c>
      <c r="E23" s="198" t="str">
        <f>IF(研究分担者７用!$F$24="","",研究分担者７用!$F$24)</f>
        <v/>
      </c>
      <c r="F23" s="153" t="str">
        <f>IFERROR(IF($D$23="税抜経費",研究分担者７用!G$37,IF($D$23="税込経費",研究分担者７用!G$54,"")),"")</f>
        <v/>
      </c>
      <c r="G23" s="129" t="str">
        <f>IFERROR(IF($D$23="税抜経費",研究分担者７用!H$37,IF($D$23="税込経費",研究分担者７用!H$54,"")),"")</f>
        <v/>
      </c>
      <c r="H23" s="159" t="str">
        <f>IFERROR(IF($D$23="税抜経費",研究分担者７用!I$37,IF($D$23="税込経費",研究分担者７用!I$54,"")),"")</f>
        <v/>
      </c>
      <c r="I23" s="129" t="str">
        <f>IFERROR(IF($D$23="税抜経費",研究分担者７用!J$37,IF($D$23="税込経費",研究分担者７用!J$54,"")),"")</f>
        <v/>
      </c>
      <c r="J23" s="159" t="str">
        <f>IFERROR(IF($D$23="税抜経費",研究分担者７用!K$37,IF($D$23="税込経費",研究分担者７用!K$54,"")),"")</f>
        <v/>
      </c>
      <c r="K23" s="129" t="str">
        <f>IFERROR(IF($D$23="税抜経費",研究分担者７用!L$37,IF($D$23="税込経費",研究分担者７用!L$54,"")),"")</f>
        <v/>
      </c>
      <c r="L23" s="159" t="str">
        <f>IFERROR(IF($D$23="税抜経費",研究分担者７用!M$37,IF($D$23="税込経費",研究分担者７用!M$54,"")),"")</f>
        <v/>
      </c>
      <c r="M23" s="129" t="str">
        <f>IFERROR(IF($D$23="税抜経費",研究分担者７用!N$37,IF($D$23="税込経費",研究分担者７用!N$54,"")),"")</f>
        <v/>
      </c>
      <c r="N23" s="155" t="str">
        <f>IFERROR(IF($D$23="税抜経費",研究分担者７用!O$37,IF($D$23="税込経費",研究分担者７用!O$54,"")),"")</f>
        <v/>
      </c>
      <c r="O23" s="130" t="str">
        <f>IF($E$23="","",SUM($F23:$N23))</f>
        <v/>
      </c>
    </row>
    <row r="24" spans="1:18" ht="24.75" customHeight="1" thickBot="1" x14ac:dyDescent="0.2">
      <c r="A24" s="195"/>
      <c r="B24" s="197"/>
      <c r="C24" s="202"/>
      <c r="D24" s="204"/>
      <c r="E24" s="205"/>
      <c r="F24" s="154" t="str">
        <f>IFERROR(IF($D$23="税抜経費",研究分担者７用!G$36,IF($D$23="税込経費",研究分担者７用!G$53,"")),"")</f>
        <v/>
      </c>
      <c r="G24" s="131" t="str">
        <f>IFERROR(IF($D$23="税抜経費",研究分担者７用!H$36,IF($D$23="税込経費",研究分担者７用!H$53,"")),"")</f>
        <v/>
      </c>
      <c r="H24" s="160" t="str">
        <f>IFERROR(IF($D$23="税抜経費",研究分担者７用!I$36,IF($D$23="税込経費",研究分担者７用!I$53,"")),"")</f>
        <v/>
      </c>
      <c r="I24" s="131" t="str">
        <f>IFERROR(IF($D$23="税抜経費",研究分担者７用!J$36,IF($D$23="税込経費",研究分担者７用!J$53,"")),"")</f>
        <v/>
      </c>
      <c r="J24" s="160" t="str">
        <f>IFERROR(IF($D$23="税抜経費",研究分担者７用!K$36,IF($D$23="税込経費",研究分担者７用!K$53,"")),"")</f>
        <v/>
      </c>
      <c r="K24" s="131" t="str">
        <f>IFERROR(IF($D$23="税抜経費",研究分担者７用!L$36,IF($D$23="税込経費",研究分担者７用!L$53,"")),"")</f>
        <v/>
      </c>
      <c r="L24" s="160" t="str">
        <f>IFERROR(IF($D$23="税抜経費",研究分担者７用!M$36,IF($D$23="税込経費",研究分担者７用!M$53,"")),"")</f>
        <v/>
      </c>
      <c r="M24" s="131" t="str">
        <f>IFERROR(IF($D$23="税抜経費",研究分担者７用!N$36,IF($D$23="税込経費",研究分担者７用!N$53,"")),"")</f>
        <v/>
      </c>
      <c r="N24" s="156" t="str">
        <f>IFERROR(IF($D$23="税抜経費",研究分担者７用!O$36,IF($D$23="税込経費",研究分担者７用!O$53,"")),"")</f>
        <v/>
      </c>
      <c r="O24" s="145" t="str">
        <f>IF($E$23="","",SUM($F24:$N24))</f>
        <v/>
      </c>
    </row>
    <row r="25" spans="1:18" ht="24.75" customHeight="1" x14ac:dyDescent="0.15">
      <c r="A25" s="195"/>
      <c r="B25" s="182">
        <v>8</v>
      </c>
      <c r="C25" s="176" t="str">
        <f>IF(研究分担者８用!$F$20="","",研究分担者８用!$F$20)</f>
        <v/>
      </c>
      <c r="D25" s="188" t="str">
        <f>IF(研究分担者８用!$B$23="１：税抜用","税抜経費",IF(研究分担者８用!$B$23="２：税込用","税込経費",""))</f>
        <v/>
      </c>
      <c r="E25" s="189" t="str">
        <f>IF(研究分担者８用!$F$24="","",研究分担者８用!$F$24)</f>
        <v/>
      </c>
      <c r="F25" s="153" t="str">
        <f>IFERROR(IF($D$25="税抜経費",研究分担者８用!G$37,IF($D$25="税込経費",研究分担者８用!G$54,"")),"")</f>
        <v/>
      </c>
      <c r="G25" s="129" t="str">
        <f>IFERROR(IF($D$25="税抜経費",研究分担者８用!H$37,IF($D$25="税込経費",研究分担者８用!H$54,"")),"")</f>
        <v/>
      </c>
      <c r="H25" s="159" t="str">
        <f>IFERROR(IF($D$25="税抜経費",研究分担者８用!I$37,IF($D$25="税込経費",研究分担者８用!I$54,"")),"")</f>
        <v/>
      </c>
      <c r="I25" s="129" t="str">
        <f>IFERROR(IF($D$25="税抜経費",研究分担者８用!J$37,IF($D$25="税込経費",研究分担者８用!J$54,"")),"")</f>
        <v/>
      </c>
      <c r="J25" s="159" t="str">
        <f>IFERROR(IF($D$25="税抜経費",研究分担者８用!K$37,IF($D$25="税込経費",研究分担者８用!K$54,"")),"")</f>
        <v/>
      </c>
      <c r="K25" s="129" t="str">
        <f>IFERROR(IF($D$25="税抜経費",研究分担者８用!L$37,IF($D$25="税込経費",研究分担者８用!L$54,"")),"")</f>
        <v/>
      </c>
      <c r="L25" s="159" t="str">
        <f>IFERROR(IF($D$25="税抜経費",研究分担者８用!M$37,IF($D$25="税込経費",研究分担者８用!M$54,"")),"")</f>
        <v/>
      </c>
      <c r="M25" s="129" t="str">
        <f>IFERROR(IF($D$25="税抜経費",研究分担者８用!N$37,IF($D$25="税込経費",研究分担者８用!N$54,"")),"")</f>
        <v/>
      </c>
      <c r="N25" s="155" t="str">
        <f>IFERROR(IF($D$25="税抜経費",研究分担者８用!O$37,IF($D$25="税込経費",研究分担者８用!O$54,"")),"")</f>
        <v/>
      </c>
      <c r="O25" s="130" t="str">
        <f>IF($E$25="","",SUM($F25:$N25))</f>
        <v/>
      </c>
    </row>
    <row r="26" spans="1:18" ht="24.75" customHeight="1" thickBot="1" x14ac:dyDescent="0.2">
      <c r="A26" s="195"/>
      <c r="B26" s="183"/>
      <c r="C26" s="177"/>
      <c r="D26" s="178"/>
      <c r="E26" s="180"/>
      <c r="F26" s="154" t="str">
        <f>IFERROR(IF($D$25="税抜経費",研究分担者８用!G$36,IF($D$25="税込経費",研究分担者８用!G$53,"")),"")</f>
        <v/>
      </c>
      <c r="G26" s="131" t="str">
        <f>IFERROR(IF($D$25="税抜経費",研究分担者８用!H$36,IF($D$25="税込経費",研究分担者８用!H$53,"")),"")</f>
        <v/>
      </c>
      <c r="H26" s="160" t="str">
        <f>IFERROR(IF($D$25="税抜経費",研究分担者８用!I$36,IF($D$25="税込経費",研究分担者８用!I$53,"")),"")</f>
        <v/>
      </c>
      <c r="I26" s="131" t="str">
        <f>IFERROR(IF($D$25="税抜経費",研究分担者８用!J$36,IF($D$25="税込経費",研究分担者８用!J$53,"")),"")</f>
        <v/>
      </c>
      <c r="J26" s="160" t="str">
        <f>IFERROR(IF($D$25="税抜経費",研究分担者８用!K$36,IF($D$25="税込経費",研究分担者８用!K$53,"")),"")</f>
        <v/>
      </c>
      <c r="K26" s="131" t="str">
        <f>IFERROR(IF($D$25="税抜経費",研究分担者８用!L$36,IF($D$25="税込経費",研究分担者８用!L$53,"")),"")</f>
        <v/>
      </c>
      <c r="L26" s="160" t="str">
        <f>IFERROR(IF($D$25="税抜経費",研究分担者８用!M$36,IF($D$25="税込経費",研究分担者８用!M$53,"")),"")</f>
        <v/>
      </c>
      <c r="M26" s="131" t="str">
        <f>IFERROR(IF($D$25="税抜経費",研究分担者８用!N$36,IF($D$25="税込経費",研究分担者８用!N$53,"")),"")</f>
        <v/>
      </c>
      <c r="N26" s="156" t="str">
        <f>IFERROR(IF($D$25="税抜経費",研究分担者８用!O$36,IF($D$25="税込経費",研究分担者８用!O$53,"")),"")</f>
        <v/>
      </c>
      <c r="O26" s="145" t="str">
        <f>IF($E$25="","",SUM($F26:$N26))</f>
        <v/>
      </c>
    </row>
    <row r="27" spans="1:18" ht="24.75" customHeight="1" x14ac:dyDescent="0.15">
      <c r="A27" s="195"/>
      <c r="B27" s="184">
        <v>9</v>
      </c>
      <c r="C27" s="176" t="str">
        <f>IF(研究分担者９用!$F$20="","",研究分担者９用!$F$20)</f>
        <v/>
      </c>
      <c r="D27" s="188" t="str">
        <f>IF(研究分担者９用!$B$23="１：税抜用","税抜経費",IF(研究分担者９用!$B$23="２：税込用","税込経費",""))</f>
        <v/>
      </c>
      <c r="E27" s="189" t="str">
        <f>IF(研究分担者９用!$F$24="","",研究分担者９用!$F$24)</f>
        <v/>
      </c>
      <c r="F27" s="153" t="str">
        <f>IFERROR(IF($D$27="税抜経費",研究分担者９用!G$37,IF($D$27="税込経費",研究分担者９用!G$54,"")),"")</f>
        <v/>
      </c>
      <c r="G27" s="129" t="str">
        <f>IFERROR(IF($D$27="税抜経費",研究分担者９用!H$37,IF($D$27="税込経費",研究分担者９用!H$54,"")),"")</f>
        <v/>
      </c>
      <c r="H27" s="159" t="str">
        <f>IFERROR(IF($D$27="税抜経費",研究分担者９用!I$37,IF($D$27="税込経費",研究分担者９用!I$54,"")),"")</f>
        <v/>
      </c>
      <c r="I27" s="129" t="str">
        <f>IFERROR(IF($D$27="税抜経費",研究分担者９用!J$37,IF($D$27="税込経費",研究分担者９用!J$54,"")),"")</f>
        <v/>
      </c>
      <c r="J27" s="159" t="str">
        <f>IFERROR(IF($D$27="税抜経費",研究分担者９用!K$37,IF($D$27="税込経費",研究分担者９用!K$54,"")),"")</f>
        <v/>
      </c>
      <c r="K27" s="129" t="str">
        <f>IFERROR(IF($D$27="税抜経費",研究分担者９用!L$37,IF($D$27="税込経費",研究分担者９用!L$54,"")),"")</f>
        <v/>
      </c>
      <c r="L27" s="159" t="str">
        <f>IFERROR(IF($D$27="税抜経費",研究分担者９用!M$37,IF($D$27="税込経費",研究分担者９用!M$54,"")),"")</f>
        <v/>
      </c>
      <c r="M27" s="129" t="str">
        <f>IFERROR(IF($D$27="税抜経費",研究分担者９用!N$37,IF($D$27="税込経費",研究分担者９用!N$54,"")),"")</f>
        <v/>
      </c>
      <c r="N27" s="155" t="str">
        <f>IFERROR(IF($D$27="税抜経費",研究分担者９用!O$37,IF($D$27="税込経費",研究分担者９用!O$54,"")),"")</f>
        <v/>
      </c>
      <c r="O27" s="130" t="str">
        <f>IF($E$27="","",SUM($F27:$N27))</f>
        <v/>
      </c>
    </row>
    <row r="28" spans="1:18" ht="24.75" customHeight="1" thickBot="1" x14ac:dyDescent="0.2">
      <c r="A28" s="195"/>
      <c r="B28" s="185"/>
      <c r="C28" s="177"/>
      <c r="D28" s="179"/>
      <c r="E28" s="181"/>
      <c r="F28" s="154" t="str">
        <f>IFERROR(IF($D$27="税抜経費",研究分担者９用!G$36,IF($D$27="税込経費",研究分担者９用!G$53,"")),"")</f>
        <v/>
      </c>
      <c r="G28" s="131" t="str">
        <f>IFERROR(IF($D$27="税抜経費",研究分担者９用!H$36,IF($D$27="税込経費",研究分担者９用!H$53,"")),"")</f>
        <v/>
      </c>
      <c r="H28" s="160" t="str">
        <f>IFERROR(IF($D$27="税抜経費",研究分担者９用!I$36,IF($D$27="税込経費",研究分担者９用!I$53,"")),"")</f>
        <v/>
      </c>
      <c r="I28" s="131" t="str">
        <f>IFERROR(IF($D$27="税抜経費",研究分担者９用!J$36,IF($D$27="税込経費",研究分担者９用!J$53,"")),"")</f>
        <v/>
      </c>
      <c r="J28" s="160" t="str">
        <f>IFERROR(IF($D$27="税抜経費",研究分担者９用!K$36,IF($D$27="税込経費",研究分担者９用!K$53,"")),"")</f>
        <v/>
      </c>
      <c r="K28" s="131" t="str">
        <f>IFERROR(IF($D$27="税抜経費",研究分担者９用!L$36,IF($D$27="税込経費",研究分担者９用!L$53,"")),"")</f>
        <v/>
      </c>
      <c r="L28" s="160" t="str">
        <f>IFERROR(IF($D$27="税抜経費",研究分担者９用!M$36,IF($D$27="税込経費",研究分担者９用!M$53,"")),"")</f>
        <v/>
      </c>
      <c r="M28" s="131" t="str">
        <f>IFERROR(IF($D$27="税抜経費",研究分担者９用!N$36,IF($D$27="税込経費",研究分担者９用!N$53,"")),"")</f>
        <v/>
      </c>
      <c r="N28" s="156" t="str">
        <f>IFERROR(IF($D$27="税抜経費",研究分担者９用!O$36,IF($D$27="税込経費",研究分担者９用!O$53,"")),"")</f>
        <v/>
      </c>
      <c r="O28" s="145" t="str">
        <f>IF($E$27="","",SUM($F28:$N28))</f>
        <v/>
      </c>
    </row>
    <row r="29" spans="1:18" ht="24.75" hidden="1" customHeight="1" x14ac:dyDescent="0.15">
      <c r="A29" s="195"/>
      <c r="B29" s="186">
        <v>10</v>
      </c>
      <c r="C29" s="176" t="str">
        <f>IF(研究分担者10用!$F$20="","",研究分担者10用!$F$20)</f>
        <v/>
      </c>
      <c r="D29" s="178" t="str">
        <f>IF(研究分担者10用!$B$23="１：税抜用","税抜経費",IF(研究分担者10用!$B$23="２：税込用","税込経費",""))</f>
        <v/>
      </c>
      <c r="E29" s="180" t="str">
        <f>IF(研究分担者10用!$F$24="","",研究分担者10用!$F$24)</f>
        <v/>
      </c>
      <c r="F29" s="153" t="str">
        <f>IFERROR(IF($D$29="税抜経費",研究分担者10用!G$37,IF($D$29="税込経費",研究分担者10用!G$54,"")),"")</f>
        <v/>
      </c>
      <c r="G29" s="157" t="str">
        <f>IFERROR(IF($D$29="税抜経費",研究分担者10用!H$37,IF($D$29="税込経費",研究分担者10用!H$54,"")),"")</f>
        <v/>
      </c>
      <c r="H29" s="129" t="str">
        <f>IFERROR(IF($D$29="税抜経費",研究分担者10用!I$37,IF($D$29="税込経費",研究分担者10用!I$54,"")),"")</f>
        <v/>
      </c>
      <c r="I29" s="159" t="str">
        <f>IFERROR(IF($D$29="税抜経費",研究分担者10用!J$37,IF($D$29="税込経費",研究分担者10用!J$54,"")),"")</f>
        <v/>
      </c>
      <c r="J29" s="129" t="str">
        <f>IFERROR(IF($D$29="税抜経費",研究分担者10用!K$37,IF($D$29="税込経費",研究分担者10用!K$54,"")),"")</f>
        <v/>
      </c>
      <c r="K29" s="159" t="str">
        <f>IFERROR(IF($D$29="税抜経費",研究分担者10用!L$37,IF($D$29="税込経費",研究分担者10用!L$54,"")),"")</f>
        <v/>
      </c>
      <c r="L29" s="129" t="str">
        <f>IFERROR(IF($D$29="税抜経費",研究分担者10用!M$37,IF($D$29="税込経費",研究分担者10用!M$54,"")),"")</f>
        <v/>
      </c>
      <c r="M29" s="155" t="str">
        <f>IFERROR(IF($D$29="税抜経費",研究分担者10用!N$37,IF($D$29="税込経費",研究分担者10用!N$54,"")),"")</f>
        <v/>
      </c>
      <c r="N29" s="155" t="str">
        <f>IFERROR(IF($D$29="税抜経費",研究分担者10用!O$37,IF($D$29="税込経費",研究分担者10用!O$54,"")),"")</f>
        <v/>
      </c>
      <c r="O29" s="130" t="str">
        <f>IF($E$29="","",SUM($F29:$N29))</f>
        <v/>
      </c>
    </row>
    <row r="30" spans="1:18" ht="24.75" hidden="1" customHeight="1" thickBot="1" x14ac:dyDescent="0.2">
      <c r="A30" s="196"/>
      <c r="B30" s="187"/>
      <c r="C30" s="177"/>
      <c r="D30" s="179"/>
      <c r="E30" s="181"/>
      <c r="F30" s="154" t="str">
        <f>IFERROR(IF($D$29="税抜経費",研究分担者10用!G$36,IF($D$29="税込経費",研究分担者10用!G$53,"")),"")</f>
        <v/>
      </c>
      <c r="G30" s="158" t="str">
        <f>IFERROR(IF($D$29="税抜経費",研究分担者10用!H$36,IF($D$29="税込経費",研究分担者10用!H$53,"")),"")</f>
        <v/>
      </c>
      <c r="H30" s="131" t="str">
        <f>IFERROR(IF($D$29="税抜経費",研究分担者10用!I$36,IF($D$29="税込経費",研究分担者10用!I$53,"")),"")</f>
        <v/>
      </c>
      <c r="I30" s="160" t="str">
        <f>IFERROR(IF($D$29="税抜経費",研究分担者10用!J$36,IF($D$29="税込経費",研究分担者10用!J$53,"")),"")</f>
        <v/>
      </c>
      <c r="J30" s="131" t="str">
        <f>IFERROR(IF($D$29="税抜経費",研究分担者10用!K$36,IF($D$29="税込経費",研究分担者10用!K$53,"")),"")</f>
        <v/>
      </c>
      <c r="K30" s="160" t="str">
        <f>IFERROR(IF($D$29="税抜経費",研究分担者10用!L$36,IF($D$29="税込経費",研究分担者10用!L$53,"")),"")</f>
        <v/>
      </c>
      <c r="L30" s="131" t="str">
        <f>IFERROR(IF($D$29="税抜経費",研究分担者10用!M$36,IF($D$29="税込経費",研究分担者10用!M$53,"")),"")</f>
        <v/>
      </c>
      <c r="M30" s="156" t="str">
        <f>IFERROR(IF($D$29="税抜経費",研究分担者10用!N$36,IF($D$29="税込経費",研究分担者10用!N$53,"")),"")</f>
        <v/>
      </c>
      <c r="N30" s="156" t="str">
        <f>IFERROR(IF($D$29="税抜経費",研究分担者10用!O$36,IF($D$29="税込経費",研究分担者10用!O$53,"")),"")</f>
        <v/>
      </c>
      <c r="O30" s="145" t="str">
        <f>IF($E$29="","",SUM($F30:$N30))</f>
        <v/>
      </c>
    </row>
    <row r="31" spans="1:18" ht="24.75" customHeight="1" x14ac:dyDescent="0.15">
      <c r="A31" s="165"/>
      <c r="B31" s="53"/>
      <c r="C31" s="230" t="s">
        <v>60</v>
      </c>
      <c r="D31" s="231"/>
      <c r="E31" s="232"/>
      <c r="F31" s="132">
        <f>IFERROR(SUM(F$9,F$11,F$13,F$15,F$17,F$19,F$21,F$23,F$25,F$27,F$29),"")</f>
        <v>0</v>
      </c>
      <c r="G31" s="133">
        <f t="shared" ref="G31:N31" si="2">IFERROR(SUM(G$9,G$11,G$13,G$15,G$17,G$19,G$21,G$23,G$25,G$27,G$29),"")</f>
        <v>0</v>
      </c>
      <c r="H31" s="133">
        <f t="shared" si="2"/>
        <v>0</v>
      </c>
      <c r="I31" s="133">
        <f t="shared" si="2"/>
        <v>0</v>
      </c>
      <c r="J31" s="133">
        <f t="shared" si="2"/>
        <v>0</v>
      </c>
      <c r="K31" s="133">
        <f t="shared" si="2"/>
        <v>0</v>
      </c>
      <c r="L31" s="133">
        <f t="shared" si="2"/>
        <v>0</v>
      </c>
      <c r="M31" s="133">
        <f t="shared" si="2"/>
        <v>0</v>
      </c>
      <c r="N31" s="134">
        <f t="shared" si="2"/>
        <v>0</v>
      </c>
      <c r="O31" s="135">
        <f>SUM($F31:$N31)</f>
        <v>0</v>
      </c>
      <c r="P31" s="89"/>
      <c r="Q31" s="89"/>
      <c r="R31" s="89"/>
    </row>
    <row r="32" spans="1:18" s="54" customFormat="1" ht="24.75" customHeight="1" thickBot="1" x14ac:dyDescent="0.2">
      <c r="B32" s="55"/>
      <c r="C32" s="223" t="s">
        <v>10</v>
      </c>
      <c r="D32" s="224"/>
      <c r="E32" s="225"/>
      <c r="F32" s="125">
        <f>IFERROR(SUM(F$10,F$12,F$14,F$16,F$18,F$20,F$22,F$24,F$26,F$28,F$30),"")</f>
        <v>0</v>
      </c>
      <c r="G32" s="125">
        <f t="shared" ref="G32:N32" si="3">IFERROR(SUM(G$10,G$12,G$14,G$16,G$18,G$20,G$22,G$24,G$26,G$28,G$30),"")</f>
        <v>0</v>
      </c>
      <c r="H32" s="125">
        <f t="shared" si="3"/>
        <v>0</v>
      </c>
      <c r="I32" s="125">
        <f t="shared" si="3"/>
        <v>0</v>
      </c>
      <c r="J32" s="125">
        <f t="shared" si="3"/>
        <v>0</v>
      </c>
      <c r="K32" s="126">
        <f t="shared" si="3"/>
        <v>0</v>
      </c>
      <c r="L32" s="127">
        <f t="shared" si="3"/>
        <v>0</v>
      </c>
      <c r="M32" s="127">
        <f t="shared" si="3"/>
        <v>0</v>
      </c>
      <c r="N32" s="128">
        <f t="shared" si="3"/>
        <v>0</v>
      </c>
      <c r="O32" s="146">
        <f>SUM($F32:$N32)</f>
        <v>0</v>
      </c>
      <c r="P32" s="83"/>
      <c r="Q32" s="83"/>
      <c r="R32" s="83"/>
    </row>
    <row r="33" spans="2:15" ht="24.75" customHeight="1" thickBot="1" x14ac:dyDescent="0.2">
      <c r="B33" s="56"/>
      <c r="C33" s="57"/>
      <c r="D33" s="221" t="s">
        <v>0</v>
      </c>
      <c r="E33" s="222"/>
      <c r="F33" s="172" t="str">
        <f>IF("１"=LEFT(代表研究者用!$B$21,1),代表研究者用!G$39,IF("２"=LEFT(代表研究者用!$B$21,1),代表研究者用!G$56,""))</f>
        <v/>
      </c>
      <c r="G33" s="173" t="str">
        <f>IF("１"=LEFT(代表研究者用!$B$21,1),代表研究者用!H$39,IF("２"=LEFT(代表研究者用!$B$21,1),代表研究者用!H$56,""))</f>
        <v/>
      </c>
      <c r="H33" s="173" t="str">
        <f>IF("１"=LEFT(代表研究者用!$B$21,1),代表研究者用!I$39,IF("２"=LEFT(代表研究者用!$B$21,1),代表研究者用!I$56,""))</f>
        <v/>
      </c>
      <c r="I33" s="173" t="str">
        <f>IF("１"=LEFT(代表研究者用!$B$21,1),代表研究者用!J$39,IF("２"=LEFT(代表研究者用!$B$21,1),代表研究者用!J$56,""))</f>
        <v/>
      </c>
      <c r="J33" s="173" t="str">
        <f>IF("１"=LEFT(代表研究者用!$B$21,1),代表研究者用!K$39,IF("２"=LEFT(代表研究者用!$B$21,1),代表研究者用!K$56,""))</f>
        <v/>
      </c>
      <c r="K33" s="173" t="str">
        <f>IF("１"=LEFT(代表研究者用!$B$21,1),代表研究者用!L$39,IF("２"=LEFT(代表研究者用!$B$21,1),代表研究者用!L$56,""))</f>
        <v/>
      </c>
      <c r="L33" s="173" t="str">
        <f>IF("１"=LEFT(代表研究者用!$B$21,1),代表研究者用!M$39,IF("２"=LEFT(代表研究者用!$B$21,1),代表研究者用!M$56,""))</f>
        <v/>
      </c>
      <c r="M33" s="173" t="str">
        <f>IF("１"=LEFT(代表研究者用!$B$21,1),代表研究者用!N$39,IF("２"=LEFT(代表研究者用!$B$21,1),代表研究者用!N$56,""))</f>
        <v/>
      </c>
      <c r="N33" s="174" t="str">
        <f>IF("１"=LEFT(代表研究者用!$B$21,1),代表研究者用!O$39,IF("２"=LEFT(代表研究者用!$B$21,1),代表研究者用!O$56,""))</f>
        <v/>
      </c>
      <c r="O33" s="68"/>
    </row>
    <row r="34" spans="2:15" ht="24.75" customHeight="1" x14ac:dyDescent="0.15">
      <c r="C34" s="117" t="str">
        <f>IF("１"=LEFT(代表研究者用!$B$21,1),代表研究者用!$E$40,IF("２"=LEFT(代表研究者用!$B$21,1),代表研究者用!$E$57,"代表研究者課税条件未選択"))</f>
        <v>代表研究者課税条件未選択</v>
      </c>
    </row>
    <row r="35" spans="2:15" x14ac:dyDescent="0.15">
      <c r="F35" s="104"/>
    </row>
  </sheetData>
  <sheetProtection algorithmName="SHA-512" hashValue="G1sfLqn5gGtZOlHM/E54EEjcNjGtQmLanG+8h0DVND3zdofuFYWP8xaH1WJNiDSS1n+Ni7FsJ/S70HT1mHtxLQ==" saltValue="vLbil2ADoZvtcqsaClLxww==" spinCount="100000" sheet="1" formatColumns="0"/>
  <mergeCells count="56">
    <mergeCell ref="D33:E33"/>
    <mergeCell ref="C32:E32"/>
    <mergeCell ref="C9:C10"/>
    <mergeCell ref="D9:D10"/>
    <mergeCell ref="E9:E10"/>
    <mergeCell ref="C11:C12"/>
    <mergeCell ref="C15:C16"/>
    <mergeCell ref="D15:D16"/>
    <mergeCell ref="E15:E16"/>
    <mergeCell ref="C17:C18"/>
    <mergeCell ref="D17:D18"/>
    <mergeCell ref="E17:E18"/>
    <mergeCell ref="C19:C20"/>
    <mergeCell ref="D19:D20"/>
    <mergeCell ref="C31:E31"/>
    <mergeCell ref="C25:C26"/>
    <mergeCell ref="B2:O2"/>
    <mergeCell ref="E4:O4"/>
    <mergeCell ref="D11:D12"/>
    <mergeCell ref="E11:E12"/>
    <mergeCell ref="C13:C14"/>
    <mergeCell ref="D13:D14"/>
    <mergeCell ref="E13:E14"/>
    <mergeCell ref="A8:B8"/>
    <mergeCell ref="A9:B10"/>
    <mergeCell ref="B11:B12"/>
    <mergeCell ref="B13:B14"/>
    <mergeCell ref="C4:D4"/>
    <mergeCell ref="C3:D3"/>
    <mergeCell ref="E3:O3"/>
    <mergeCell ref="E5:O5"/>
    <mergeCell ref="E6:O6"/>
    <mergeCell ref="E19:E20"/>
    <mergeCell ref="C21:C22"/>
    <mergeCell ref="C23:C24"/>
    <mergeCell ref="E21:E22"/>
    <mergeCell ref="D23:D24"/>
    <mergeCell ref="E23:E24"/>
    <mergeCell ref="D21:D22"/>
    <mergeCell ref="B15:B16"/>
    <mergeCell ref="B17:B18"/>
    <mergeCell ref="B19:B20"/>
    <mergeCell ref="B21:B22"/>
    <mergeCell ref="A11:A30"/>
    <mergeCell ref="B23:B24"/>
    <mergeCell ref="C29:C30"/>
    <mergeCell ref="D29:D30"/>
    <mergeCell ref="E29:E30"/>
    <mergeCell ref="B25:B26"/>
    <mergeCell ref="B27:B28"/>
    <mergeCell ref="B29:B30"/>
    <mergeCell ref="D25:D26"/>
    <mergeCell ref="E25:E26"/>
    <mergeCell ref="C27:C28"/>
    <mergeCell ref="D27:D28"/>
    <mergeCell ref="E27:E28"/>
  </mergeCells>
  <phoneticPr fontId="2"/>
  <printOptions horizontalCentered="1"/>
  <pageMargins left="0.51181102362204722" right="0.51181102362204722" top="1.8897637795275593" bottom="0" header="1.5748031496062993" footer="0.31496062992125984"/>
  <pageSetup paperSize="9" scale="67" orientation="landscape" r:id="rId1"/>
  <headerFooter>
    <oddHeader xml:space="preserve">&amp;R実施計画書別紙１（連名契約）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P67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C19" s="115"/>
      <c r="D19" s="124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30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50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s="73" customFormat="1" ht="15" customHeight="1" thickBot="1" x14ac:dyDescent="0.2">
      <c r="A25" s="69"/>
      <c r="B25" s="69"/>
      <c r="C25" s="114" t="s">
        <v>72</v>
      </c>
      <c r="D25" s="72" t="s">
        <v>55</v>
      </c>
      <c r="E25" s="2"/>
      <c r="F25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 t="str">
        <f>IF($A$13="１：税抜変更なし","適用シート","")</f>
        <v/>
      </c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 t="shared" ref="G32:O32" si="3">IF(G$41="",ROUNDDOWN(G$31*G$38,0),"　率設定ｴﾗｰ")</f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 t="shared" ref="G49:O49" si="11">IF(G$58="",ROUNDDOWN(G$48*G$55,0),"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  <row r="61" spans="1:16" x14ac:dyDescent="0.15">
      <c r="A61" s="100"/>
      <c r="B61" s="100"/>
    </row>
    <row r="62" spans="1:16" x14ac:dyDescent="0.15">
      <c r="A62" s="100"/>
      <c r="B62" s="100"/>
    </row>
    <row r="63" spans="1:16" x14ac:dyDescent="0.15">
      <c r="A63" s="100"/>
      <c r="B63" s="100"/>
    </row>
    <row r="64" spans="1:16" x14ac:dyDescent="0.15">
      <c r="A64" s="100"/>
      <c r="B64" s="100"/>
    </row>
    <row r="65" spans="1:2" x14ac:dyDescent="0.15">
      <c r="A65" s="100"/>
      <c r="B65" s="100"/>
    </row>
    <row r="66" spans="1:2" x14ac:dyDescent="0.15">
      <c r="A66" s="100"/>
      <c r="B66" s="100"/>
    </row>
    <row r="67" spans="1:2" x14ac:dyDescent="0.15">
      <c r="A67" s="100"/>
      <c r="B67" s="100"/>
    </row>
  </sheetData>
  <sheetProtection algorithmName="SHA-512" hashValue="1vLK+/MQReAB7hQbImr9nDWFMi+oQ8ptoh1TTH5Y9EeD5sc1LK2QsCRh+k0syGYhbK3BlyxRtcMl+aeAQdfp2A==" saltValue="ASHL/Y2z7X1+EHSt0RyTvA==" spinCount="100000" sheet="1" formatCells="0" formatColumns="0"/>
  <protectedRanges>
    <protectedRange sqref="F24" name="範囲2_1_1"/>
    <protectedRange sqref="G38:O38 G55:O55" name="範囲3_2"/>
    <protectedRange sqref="G27:O30" name="範囲6_5"/>
    <protectedRange sqref="G44:O47" name="範囲6_1_2"/>
    <protectedRange sqref="B23" name="範囲3_2_1"/>
  </protectedRanges>
  <mergeCells count="46">
    <mergeCell ref="E56:F56"/>
    <mergeCell ref="E57:F57"/>
    <mergeCell ref="E58:F58"/>
    <mergeCell ref="E55:F55"/>
    <mergeCell ref="D42:E42"/>
    <mergeCell ref="A43:B43"/>
    <mergeCell ref="E43:F43"/>
    <mergeCell ref="D44:D54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41:F41"/>
    <mergeCell ref="D27:D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24:B24"/>
    <mergeCell ref="A26:B26"/>
    <mergeCell ref="E26:F26"/>
    <mergeCell ref="F23:P23"/>
    <mergeCell ref="F24:P24"/>
    <mergeCell ref="E18:P18"/>
    <mergeCell ref="F19:P19"/>
    <mergeCell ref="F20:P20"/>
    <mergeCell ref="F21:P21"/>
    <mergeCell ref="A22:B22"/>
    <mergeCell ref="F22:P22"/>
  </mergeCells>
  <phoneticPr fontId="2"/>
  <conditionalFormatting sqref="C42:P42 P58 C57:D58 G57:P57 C44:P56 C43:F43 P43">
    <cfRule type="expression" dxfId="83" priority="276">
      <formula>$B$23="１：税抜用"</formula>
    </cfRule>
  </conditionalFormatting>
  <conditionalFormatting sqref="C25:P25 P41 C40:D41 G40:P40 C27:P39 C26:F26 P26">
    <cfRule type="expression" dxfId="82" priority="282">
      <formula>$B$23="２：税込用"</formula>
    </cfRule>
  </conditionalFormatting>
  <conditionalFormatting sqref="C25:P25 C42:P42 P41 P58 C40:D41 G40:P40 C57:D58 G57:P57 C27:P39 C26:F26 P26 C44:P56 C43:F43 P43">
    <cfRule type="expression" dxfId="81" priority="288">
      <formula>$B$23="３：税抜→税込用へ変更"</formula>
    </cfRule>
  </conditionalFormatting>
  <conditionalFormatting sqref="C25:P25 C42:P42 P41 P58 C40:D41 G40:P40 C57:D58 G57:P57 C27:P39 C26:F26 P26 C44:P56 C43:F43 P43">
    <cfRule type="expression" dxfId="80" priority="300">
      <formula>$B$23="４：税込→税抜用へ変更"</formula>
    </cfRule>
  </conditionalFormatting>
  <conditionalFormatting sqref="G41:O41">
    <cfRule type="expression" dxfId="79" priority="31">
      <formula>$B$23="２：税込用"</formula>
    </cfRule>
  </conditionalFormatting>
  <conditionalFormatting sqref="G41:O41">
    <cfRule type="expression" dxfId="78" priority="32">
      <formula>$B$23="３：税抜→税込用へ変更"</formula>
    </cfRule>
  </conditionalFormatting>
  <conditionalFormatting sqref="G41:O41">
    <cfRule type="expression" dxfId="77" priority="33">
      <formula>$B$23="４：税込→税抜用へ変更"</formula>
    </cfRule>
  </conditionalFormatting>
  <conditionalFormatting sqref="E41:F41">
    <cfRule type="expression" dxfId="76" priority="28">
      <formula>$B$23="２：税込用"</formula>
    </cfRule>
  </conditionalFormatting>
  <conditionalFormatting sqref="E41:F41">
    <cfRule type="expression" dxfId="75" priority="29">
      <formula>$B$23="３：税抜→税込用へ変更"</formula>
    </cfRule>
  </conditionalFormatting>
  <conditionalFormatting sqref="E41:F41">
    <cfRule type="expression" dxfId="74" priority="30">
      <formula>$B$23="４：税込→税抜用へ変更"</formula>
    </cfRule>
  </conditionalFormatting>
  <conditionalFormatting sqref="E58:O58">
    <cfRule type="expression" dxfId="73" priority="25">
      <formula>$B$23="１：税抜用"</formula>
    </cfRule>
  </conditionalFormatting>
  <conditionalFormatting sqref="E58:O58">
    <cfRule type="expression" dxfId="72" priority="26">
      <formula>$B$23="３：税抜→税込用へ変更"</formula>
    </cfRule>
  </conditionalFormatting>
  <conditionalFormatting sqref="E58:O58">
    <cfRule type="expression" dxfId="71" priority="27">
      <formula>$B$23="４：税込→税抜用へ変更"</formula>
    </cfRule>
  </conditionalFormatting>
  <conditionalFormatting sqref="E40:F40">
    <cfRule type="expression" dxfId="70" priority="22">
      <formula>$B$23="２：税込用"</formula>
    </cfRule>
  </conditionalFormatting>
  <conditionalFormatting sqref="E40:F40">
    <cfRule type="expression" dxfId="69" priority="23">
      <formula>$B$23="３：税抜→税込用へ変更"</formula>
    </cfRule>
  </conditionalFormatting>
  <conditionalFormatting sqref="E40:F40">
    <cfRule type="expression" dxfId="68" priority="24">
      <formula>$B$23="４：税込→税抜用へ変更"</formula>
    </cfRule>
  </conditionalFormatting>
  <conditionalFormatting sqref="E57:F57">
    <cfRule type="expression" dxfId="67" priority="16">
      <formula>$B$23="１：税抜用"</formula>
    </cfRule>
  </conditionalFormatting>
  <conditionalFormatting sqref="E57:F57">
    <cfRule type="expression" dxfId="66" priority="17">
      <formula>$B$23="３：税抜→税込用へ変更"</formula>
    </cfRule>
  </conditionalFormatting>
  <conditionalFormatting sqref="E57:F57">
    <cfRule type="expression" dxfId="65" priority="18">
      <formula>$B$23="４：税込→税抜用へ変更"</formula>
    </cfRule>
  </conditionalFormatting>
  <conditionalFormatting sqref="G26:O26">
    <cfRule type="expression" dxfId="64" priority="7">
      <formula>$B$23="２：税込用"</formula>
    </cfRule>
  </conditionalFormatting>
  <conditionalFormatting sqref="G26:O26">
    <cfRule type="expression" dxfId="63" priority="8">
      <formula>$B$23="３：税抜→税込用へ変更"</formula>
    </cfRule>
  </conditionalFormatting>
  <conditionalFormatting sqref="G26:O26">
    <cfRule type="expression" dxfId="62" priority="9">
      <formula>$B$23="４：税込→税抜用へ変更"</formula>
    </cfRule>
  </conditionalFormatting>
  <conditionalFormatting sqref="G43">
    <cfRule type="expression" dxfId="61" priority="4">
      <formula>$B$23="１：税抜用"</formula>
    </cfRule>
  </conditionalFormatting>
  <conditionalFormatting sqref="G43">
    <cfRule type="expression" dxfId="60" priority="5">
      <formula>$B$23="３：税抜→税込用へ変更"</formula>
    </cfRule>
  </conditionalFormatting>
  <conditionalFormatting sqref="G43">
    <cfRule type="expression" dxfId="59" priority="6">
      <formula>$B$23="４：税込→税抜用へ変更"</formula>
    </cfRule>
  </conditionalFormatting>
  <conditionalFormatting sqref="H43:O43">
    <cfRule type="expression" dxfId="58" priority="1">
      <formula>$B$23="１：税抜用"</formula>
    </cfRule>
  </conditionalFormatting>
  <conditionalFormatting sqref="H43:O43">
    <cfRule type="expression" dxfId="57" priority="2">
      <formula>$B$23="３：税抜→税込用へ変更"</formula>
    </cfRule>
  </conditionalFormatting>
  <conditionalFormatting sqref="H43:O43">
    <cfRule type="expression" dxfId="56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900-000000000000}">
      <formula1>0</formula1>
    </dataValidation>
    <dataValidation type="list" allowBlank="1" showInputMessage="1" showErrorMessage="1" sqref="B23" xr:uid="{00000000-0002-0000-09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in="3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P67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C19" s="115"/>
      <c r="D19" s="124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30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31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s="73" customFormat="1" ht="15" customHeight="1" thickBot="1" x14ac:dyDescent="0.2">
      <c r="A25" s="69"/>
      <c r="B25" s="69"/>
      <c r="C25" s="114" t="s">
        <v>72</v>
      </c>
      <c r="D25" s="72" t="s">
        <v>55</v>
      </c>
      <c r="E25" s="2"/>
      <c r="F25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 t="shared" ref="G32:O32" si="3">IF(G$41="",ROUNDDOWN(G$31*G$38,0),"　率設定ｴﾗｰ")</f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 t="shared" ref="G49:O49" si="11">IF(G$58="",ROUNDDOWN(G$48*G$55,0),"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  <row r="61" spans="1:16" x14ac:dyDescent="0.15">
      <c r="A61" s="100"/>
      <c r="B61" s="100"/>
    </row>
    <row r="62" spans="1:16" x14ac:dyDescent="0.15">
      <c r="A62" s="100"/>
      <c r="B62" s="100"/>
    </row>
    <row r="63" spans="1:16" x14ac:dyDescent="0.15">
      <c r="A63" s="100"/>
      <c r="B63" s="100"/>
    </row>
    <row r="64" spans="1:16" x14ac:dyDescent="0.15">
      <c r="A64" s="100"/>
      <c r="B64" s="100"/>
    </row>
    <row r="65" spans="1:2" x14ac:dyDescent="0.15">
      <c r="A65" s="100"/>
      <c r="B65" s="100"/>
    </row>
    <row r="66" spans="1:2" x14ac:dyDescent="0.15">
      <c r="A66" s="100"/>
      <c r="B66" s="100"/>
    </row>
    <row r="67" spans="1:2" x14ac:dyDescent="0.15">
      <c r="A67" s="100"/>
      <c r="B67" s="100"/>
    </row>
  </sheetData>
  <sheetProtection algorithmName="SHA-512" hashValue="gCReMUP8BpIa0mwrGmpUi0gs9lIsKWNNPqp9c0PjgZZS+75cMtaCIOv4SfV7NHzAJB5uP2ZQa4xKvE/SzMcatg==" saltValue="qFYN+I0Ncz0gS36KqoeLhw==" spinCount="100000" sheet="1" formatCells="0" formatColumns="0"/>
  <protectedRanges>
    <protectedRange sqref="F24" name="範囲2_1_1"/>
    <protectedRange sqref="G38:O38 G55:O55" name="範囲3_2"/>
    <protectedRange sqref="G44:O47" name="範囲6_1_2"/>
    <protectedRange sqref="G27:O30" name="範囲6"/>
    <protectedRange sqref="B23" name="範囲3_2_1"/>
  </protectedRanges>
  <mergeCells count="46">
    <mergeCell ref="E56:F56"/>
    <mergeCell ref="E57:F57"/>
    <mergeCell ref="E58:F58"/>
    <mergeCell ref="E55:F55"/>
    <mergeCell ref="D42:E42"/>
    <mergeCell ref="A43:B43"/>
    <mergeCell ref="E43:F43"/>
    <mergeCell ref="D44:D54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41:F41"/>
    <mergeCell ref="D27:D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24:B24"/>
    <mergeCell ref="A26:B26"/>
    <mergeCell ref="E26:F26"/>
    <mergeCell ref="F23:P23"/>
    <mergeCell ref="F24:P24"/>
    <mergeCell ref="E18:P18"/>
    <mergeCell ref="F19:P19"/>
    <mergeCell ref="F20:P20"/>
    <mergeCell ref="F21:P21"/>
    <mergeCell ref="A22:B22"/>
    <mergeCell ref="F22:P22"/>
  </mergeCells>
  <phoneticPr fontId="2"/>
  <conditionalFormatting sqref="C42:P42 P58 C57:D58 G57:P57 C44:P56 C43:F43 P43">
    <cfRule type="expression" dxfId="55" priority="301">
      <formula>$B$23="１：税抜用"</formula>
    </cfRule>
  </conditionalFormatting>
  <conditionalFormatting sqref="C25:P25 P41 C40:D41 G40:P40 C27:P39 C26:F26 P26">
    <cfRule type="expression" dxfId="54" priority="307">
      <formula>$B$23="２：税込用"</formula>
    </cfRule>
  </conditionalFormatting>
  <conditionalFormatting sqref="C25:P25 C42:P42 P41 P58 C40:D41 G40:P40 C57:D58 G57:P57 C27:P39 C26:F26 P26 C44:P56 C43:F43 P43">
    <cfRule type="expression" dxfId="53" priority="313">
      <formula>$B$23="３：税抜→税込用へ変更"</formula>
    </cfRule>
  </conditionalFormatting>
  <conditionalFormatting sqref="C25:P25 C42:P42 P41 P58 C40:D41 G40:P40 C57:D58 G57:P57 C27:P39 C26:F26 P26 C44:P56 C43:F43 P43">
    <cfRule type="expression" dxfId="52" priority="325">
      <formula>$B$23="４：税込→税抜用へ変更"</formula>
    </cfRule>
  </conditionalFormatting>
  <conditionalFormatting sqref="G41:O41">
    <cfRule type="expression" dxfId="51" priority="31">
      <formula>$B$23="２：税込用"</formula>
    </cfRule>
  </conditionalFormatting>
  <conditionalFormatting sqref="G41:O41">
    <cfRule type="expression" dxfId="50" priority="32">
      <formula>$B$23="３：税抜→税込用へ変更"</formula>
    </cfRule>
  </conditionalFormatting>
  <conditionalFormatting sqref="G41:O41">
    <cfRule type="expression" dxfId="49" priority="33">
      <formula>$B$23="４：税込→税抜用へ変更"</formula>
    </cfRule>
  </conditionalFormatting>
  <conditionalFormatting sqref="E41:F41">
    <cfRule type="expression" dxfId="48" priority="28">
      <formula>$B$23="２：税込用"</formula>
    </cfRule>
  </conditionalFormatting>
  <conditionalFormatting sqref="E41:F41">
    <cfRule type="expression" dxfId="47" priority="29">
      <formula>$B$23="３：税抜→税込用へ変更"</formula>
    </cfRule>
  </conditionalFormatting>
  <conditionalFormatting sqref="E41:F41">
    <cfRule type="expression" dxfId="46" priority="30">
      <formula>$B$23="４：税込→税抜用へ変更"</formula>
    </cfRule>
  </conditionalFormatting>
  <conditionalFormatting sqref="E58:O58">
    <cfRule type="expression" dxfId="45" priority="25">
      <formula>$B$23="１：税抜用"</formula>
    </cfRule>
  </conditionalFormatting>
  <conditionalFormatting sqref="E58:O58">
    <cfRule type="expression" dxfId="44" priority="26">
      <formula>$B$23="３：税抜→税込用へ変更"</formula>
    </cfRule>
  </conditionalFormatting>
  <conditionalFormatting sqref="E58:O58">
    <cfRule type="expression" dxfId="43" priority="27">
      <formula>$B$23="４：税込→税抜用へ変更"</formula>
    </cfRule>
  </conditionalFormatting>
  <conditionalFormatting sqref="E40:F40">
    <cfRule type="expression" dxfId="42" priority="22">
      <formula>$B$23="２：税込用"</formula>
    </cfRule>
  </conditionalFormatting>
  <conditionalFormatting sqref="E40:F40">
    <cfRule type="expression" dxfId="41" priority="23">
      <formula>$B$23="３：税抜→税込用へ変更"</formula>
    </cfRule>
  </conditionalFormatting>
  <conditionalFormatting sqref="E40:F40">
    <cfRule type="expression" dxfId="40" priority="24">
      <formula>$B$23="４：税込→税抜用へ変更"</formula>
    </cfRule>
  </conditionalFormatting>
  <conditionalFormatting sqref="E57:F57">
    <cfRule type="expression" dxfId="39" priority="16">
      <formula>$B$23="１：税抜用"</formula>
    </cfRule>
  </conditionalFormatting>
  <conditionalFormatting sqref="E57:F57">
    <cfRule type="expression" dxfId="38" priority="17">
      <formula>$B$23="３：税抜→税込用へ変更"</formula>
    </cfRule>
  </conditionalFormatting>
  <conditionalFormatting sqref="E57:F57">
    <cfRule type="expression" dxfId="37" priority="18">
      <formula>$B$23="４：税込→税抜用へ変更"</formula>
    </cfRule>
  </conditionalFormatting>
  <conditionalFormatting sqref="G26:O26">
    <cfRule type="expression" dxfId="36" priority="7">
      <formula>$B$23="２：税込用"</formula>
    </cfRule>
  </conditionalFormatting>
  <conditionalFormatting sqref="G26:O26">
    <cfRule type="expression" dxfId="35" priority="8">
      <formula>$B$23="３：税抜→税込用へ変更"</formula>
    </cfRule>
  </conditionalFormatting>
  <conditionalFormatting sqref="G26:O26">
    <cfRule type="expression" dxfId="34" priority="9">
      <formula>$B$23="４：税込→税抜用へ変更"</formula>
    </cfRule>
  </conditionalFormatting>
  <conditionalFormatting sqref="G43">
    <cfRule type="expression" dxfId="33" priority="4">
      <formula>$B$23="１：税抜用"</formula>
    </cfRule>
  </conditionalFormatting>
  <conditionalFormatting sqref="G43">
    <cfRule type="expression" dxfId="32" priority="5">
      <formula>$B$23="３：税抜→税込用へ変更"</formula>
    </cfRule>
  </conditionalFormatting>
  <conditionalFormatting sqref="G43">
    <cfRule type="expression" dxfId="31" priority="6">
      <formula>$B$23="４：税込→税抜用へ変更"</formula>
    </cfRule>
  </conditionalFormatting>
  <conditionalFormatting sqref="H43:O43">
    <cfRule type="expression" dxfId="30" priority="1">
      <formula>$B$23="１：税抜用"</formula>
    </cfRule>
  </conditionalFormatting>
  <conditionalFormatting sqref="H43:O43">
    <cfRule type="expression" dxfId="29" priority="2">
      <formula>$B$23="３：税抜→税込用へ変更"</formula>
    </cfRule>
  </conditionalFormatting>
  <conditionalFormatting sqref="H43:O43">
    <cfRule type="expression" dxfId="28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7:O30" xr:uid="{00000000-0002-0000-0A00-000000000000}">
      <formula1>0</formula1>
    </dataValidation>
    <dataValidation type="list" allowBlank="1" showInputMessage="1" showErrorMessage="1" sqref="B23" xr:uid="{00000000-0002-0000-0A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in="3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P67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C19" s="115"/>
      <c r="D19" s="124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49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31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s="73" customFormat="1" ht="15" customHeight="1" thickBot="1" x14ac:dyDescent="0.2">
      <c r="A25" s="69"/>
      <c r="B25" s="69"/>
      <c r="C25" s="114" t="s">
        <v>72</v>
      </c>
      <c r="D25" s="72" t="s">
        <v>55</v>
      </c>
      <c r="E25" s="2"/>
      <c r="F25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 t="shared" ref="G32:O32" si="3">IF(G$41="",ROUNDDOWN(G$31*G$38,0),"　率設定ｴﾗｰ")</f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 t="shared" ref="G49:O49" si="11">IF(G$58="",ROUNDDOWN(G$48*G$55,0),"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  <row r="61" spans="1:16" x14ac:dyDescent="0.15">
      <c r="A61" s="100"/>
      <c r="B61" s="100"/>
    </row>
    <row r="62" spans="1:16" x14ac:dyDescent="0.15">
      <c r="A62" s="100"/>
      <c r="B62" s="100"/>
    </row>
    <row r="63" spans="1:16" x14ac:dyDescent="0.15">
      <c r="A63" s="100"/>
      <c r="B63" s="100"/>
    </row>
    <row r="64" spans="1:16" x14ac:dyDescent="0.15">
      <c r="A64" s="100"/>
      <c r="B64" s="100"/>
    </row>
    <row r="65" spans="1:2" x14ac:dyDescent="0.15">
      <c r="A65" s="100"/>
      <c r="B65" s="100"/>
    </row>
    <row r="66" spans="1:2" x14ac:dyDescent="0.15">
      <c r="A66" s="100"/>
      <c r="B66" s="100"/>
    </row>
    <row r="67" spans="1:2" x14ac:dyDescent="0.15">
      <c r="A67" s="100"/>
      <c r="B67" s="100"/>
    </row>
  </sheetData>
  <sheetProtection algorithmName="SHA-512" hashValue="EF7IOnDN9oOZvXKPLpaRHz3qe4T/NkqFwLXcsu5bYPxBWhyaF6unEN0Ff/qKu6BTQIdM4r75/sSIH/c2J4V74g==" saltValue="kRk4DD/gJj8s3lJi550Gbg==" spinCount="100000" sheet="1" formatCells="0" formatColumns="0"/>
  <protectedRanges>
    <protectedRange sqref="F24" name="範囲2_1_1"/>
    <protectedRange sqref="G38:O38 G55:O55" name="範囲3_2"/>
    <protectedRange sqref="G27:O30" name="範囲6_5"/>
    <protectedRange sqref="G44:O47" name="範囲6_1_2"/>
    <protectedRange sqref="B23" name="範囲3_2_1"/>
  </protectedRanges>
  <mergeCells count="46">
    <mergeCell ref="E56:F56"/>
    <mergeCell ref="E57:F57"/>
    <mergeCell ref="E58:F58"/>
    <mergeCell ref="E55:F55"/>
    <mergeCell ref="D42:E42"/>
    <mergeCell ref="A43:B43"/>
    <mergeCell ref="E43:F43"/>
    <mergeCell ref="D44:D54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41:F41"/>
    <mergeCell ref="D27:D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24:B24"/>
    <mergeCell ref="A26:B26"/>
    <mergeCell ref="E26:F26"/>
    <mergeCell ref="F23:P23"/>
    <mergeCell ref="F24:P24"/>
    <mergeCell ref="E18:P18"/>
    <mergeCell ref="F19:P19"/>
    <mergeCell ref="F20:P20"/>
    <mergeCell ref="F21:P21"/>
    <mergeCell ref="A22:B22"/>
    <mergeCell ref="F22:P22"/>
  </mergeCells>
  <phoneticPr fontId="2"/>
  <conditionalFormatting sqref="C42:P42 P58 C57:D58 G57:P57 C44:P56 C43:F43 P43">
    <cfRule type="expression" dxfId="27" priority="326">
      <formula>$B$23="１：税抜用"</formula>
    </cfRule>
  </conditionalFormatting>
  <conditionalFormatting sqref="C25:P25 P41 C40:D41 G40:P40 C27:P39 C26:F26 P26">
    <cfRule type="expression" dxfId="26" priority="332">
      <formula>$B$23="２：税込用"</formula>
    </cfRule>
  </conditionalFormatting>
  <conditionalFormatting sqref="C25:P25 C42:P42 P41 P58 C40:D41 G40:P40 C57:D58 G57:P57 C27:P39 C26:F26 P26 C44:P56 C43:F43 P43">
    <cfRule type="expression" dxfId="25" priority="338">
      <formula>$B$23="３：税抜→税込用へ変更"</formula>
    </cfRule>
  </conditionalFormatting>
  <conditionalFormatting sqref="C25:P25 C42:P42 P41 P58 C40:D41 G40:P40 C57:D58 G57:P57 C27:P39 C26:F26 P26 C44:P56 C43:F43 P43">
    <cfRule type="expression" dxfId="24" priority="350">
      <formula>$B$23="４：税込→税抜用へ変更"</formula>
    </cfRule>
  </conditionalFormatting>
  <conditionalFormatting sqref="G41:O41">
    <cfRule type="expression" dxfId="23" priority="31">
      <formula>$B$23="２：税込用"</formula>
    </cfRule>
  </conditionalFormatting>
  <conditionalFormatting sqref="G41:O41">
    <cfRule type="expression" dxfId="22" priority="32">
      <formula>$B$23="３：税抜→税込用へ変更"</formula>
    </cfRule>
  </conditionalFormatting>
  <conditionalFormatting sqref="G41:O41">
    <cfRule type="expression" dxfId="21" priority="33">
      <formula>$B$23="４：税込→税抜用へ変更"</formula>
    </cfRule>
  </conditionalFormatting>
  <conditionalFormatting sqref="E41:F41">
    <cfRule type="expression" dxfId="20" priority="28">
      <formula>$B$23="２：税込用"</formula>
    </cfRule>
  </conditionalFormatting>
  <conditionalFormatting sqref="E41:F41">
    <cfRule type="expression" dxfId="19" priority="29">
      <formula>$B$23="３：税抜→税込用へ変更"</formula>
    </cfRule>
  </conditionalFormatting>
  <conditionalFormatting sqref="E41:F41">
    <cfRule type="expression" dxfId="18" priority="30">
      <formula>$B$23="４：税込→税抜用へ変更"</formula>
    </cfRule>
  </conditionalFormatting>
  <conditionalFormatting sqref="E58:O58">
    <cfRule type="expression" dxfId="17" priority="25">
      <formula>$B$23="１：税抜用"</formula>
    </cfRule>
  </conditionalFormatting>
  <conditionalFormatting sqref="E58:O58">
    <cfRule type="expression" dxfId="16" priority="26">
      <formula>$B$23="３：税抜→税込用へ変更"</formula>
    </cfRule>
  </conditionalFormatting>
  <conditionalFormatting sqref="E58:O58">
    <cfRule type="expression" dxfId="15" priority="27">
      <formula>$B$23="４：税込→税抜用へ変更"</formula>
    </cfRule>
  </conditionalFormatting>
  <conditionalFormatting sqref="E40:F40">
    <cfRule type="expression" dxfId="14" priority="22">
      <formula>$B$23="２：税込用"</formula>
    </cfRule>
  </conditionalFormatting>
  <conditionalFormatting sqref="E40:F40">
    <cfRule type="expression" dxfId="13" priority="23">
      <formula>$B$23="３：税抜→税込用へ変更"</formula>
    </cfRule>
  </conditionalFormatting>
  <conditionalFormatting sqref="E40:F40">
    <cfRule type="expression" dxfId="12" priority="24">
      <formula>$B$23="４：税込→税抜用へ変更"</formula>
    </cfRule>
  </conditionalFormatting>
  <conditionalFormatting sqref="E57:F57">
    <cfRule type="expression" dxfId="11" priority="16">
      <formula>$B$23="１：税抜用"</formula>
    </cfRule>
  </conditionalFormatting>
  <conditionalFormatting sqref="E57:F57">
    <cfRule type="expression" dxfId="10" priority="17">
      <formula>$B$23="３：税抜→税込用へ変更"</formula>
    </cfRule>
  </conditionalFormatting>
  <conditionalFormatting sqref="E57:F57">
    <cfRule type="expression" dxfId="9" priority="18">
      <formula>$B$23="４：税込→税抜用へ変更"</formula>
    </cfRule>
  </conditionalFormatting>
  <conditionalFormatting sqref="G26:O26">
    <cfRule type="expression" dxfId="8" priority="7">
      <formula>$B$23="２：税込用"</formula>
    </cfRule>
  </conditionalFormatting>
  <conditionalFormatting sqref="G26:O26">
    <cfRule type="expression" dxfId="7" priority="8">
      <formula>$B$23="３：税抜→税込用へ変更"</formula>
    </cfRule>
  </conditionalFormatting>
  <conditionalFormatting sqref="G26:O26">
    <cfRule type="expression" dxfId="6" priority="9">
      <formula>$B$23="４：税込→税抜用へ変更"</formula>
    </cfRule>
  </conditionalFormatting>
  <conditionalFormatting sqref="G43">
    <cfRule type="expression" dxfId="5" priority="4">
      <formula>$B$23="１：税抜用"</formula>
    </cfRule>
  </conditionalFormatting>
  <conditionalFormatting sqref="G43">
    <cfRule type="expression" dxfId="4" priority="5">
      <formula>$B$23="３：税抜→税込用へ変更"</formula>
    </cfRule>
  </conditionalFormatting>
  <conditionalFormatting sqref="G43">
    <cfRule type="expression" dxfId="3" priority="6">
      <formula>$B$23="４：税込→税抜用へ変更"</formula>
    </cfRule>
  </conditionalFormatting>
  <conditionalFormatting sqref="H43:O43">
    <cfRule type="expression" dxfId="2" priority="1">
      <formula>$B$23="１：税抜用"</formula>
    </cfRule>
  </conditionalFormatting>
  <conditionalFormatting sqref="H43:O43">
    <cfRule type="expression" dxfId="1" priority="2">
      <formula>$B$23="３：税抜→税込用へ変更"</formula>
    </cfRule>
  </conditionalFormatting>
  <conditionalFormatting sqref="H43:O43">
    <cfRule type="expression" dxfId="0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B00-000000000000}">
      <formula1>0</formula1>
    </dataValidation>
    <dataValidation type="list" allowBlank="1" showInputMessage="1" showErrorMessage="1" sqref="B23" xr:uid="{00000000-0002-0000-0B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in="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R71"/>
  <sheetViews>
    <sheetView zoomScale="90" zoomScaleNormal="90" zoomScaleSheetLayoutView="55" workbookViewId="0">
      <selection activeCell="E19" sqref="E19"/>
    </sheetView>
  </sheetViews>
  <sheetFormatPr defaultColWidth="10.625" defaultRowHeight="13.5" x14ac:dyDescent="0.15"/>
  <cols>
    <col min="1" max="2" width="14.625" style="3" customWidth="1"/>
    <col min="3" max="3" width="3.625" style="5" customWidth="1"/>
    <col min="4" max="4" width="5.5" style="3" customWidth="1"/>
    <col min="5" max="5" width="16.125" style="3" customWidth="1"/>
    <col min="6" max="6" width="22.5" style="3" customWidth="1"/>
    <col min="7" max="15" width="12.75" style="3" customWidth="1"/>
    <col min="16" max="16" width="13.625" style="3" customWidth="1"/>
    <col min="17" max="18" width="2.75" style="33" customWidth="1"/>
    <col min="19" max="16384" width="10.625" style="3"/>
  </cols>
  <sheetData>
    <row r="1" spans="1:16" x14ac:dyDescent="0.15">
      <c r="A1" s="3" t="s">
        <v>80</v>
      </c>
    </row>
    <row r="2" spans="1:16" ht="14.25" x14ac:dyDescent="0.15">
      <c r="A2" s="12"/>
      <c r="E2" s="108" t="s">
        <v>28</v>
      </c>
    </row>
    <row r="3" spans="1:16" ht="14.25" x14ac:dyDescent="0.15">
      <c r="E3" s="84" t="s">
        <v>57</v>
      </c>
      <c r="F3" s="13"/>
      <c r="P3" s="12"/>
    </row>
    <row r="4" spans="1:16" x14ac:dyDescent="0.15">
      <c r="E4" s="107" t="s">
        <v>52</v>
      </c>
      <c r="F4" s="6"/>
    </row>
    <row r="5" spans="1:16" x14ac:dyDescent="0.15">
      <c r="E5" s="107" t="s">
        <v>20</v>
      </c>
      <c r="F5" s="7"/>
    </row>
    <row r="6" spans="1:16" x14ac:dyDescent="0.15">
      <c r="E6" s="107" t="s">
        <v>42</v>
      </c>
      <c r="F6" s="1"/>
    </row>
    <row r="7" spans="1:16" x14ac:dyDescent="0.15">
      <c r="D7" s="5"/>
      <c r="E7" s="107" t="s">
        <v>45</v>
      </c>
      <c r="F7" s="7"/>
    </row>
    <row r="8" spans="1:16" x14ac:dyDescent="0.15">
      <c r="D8" s="5"/>
      <c r="E8" s="107" t="s">
        <v>46</v>
      </c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D9" s="5"/>
      <c r="E9" s="84" t="s">
        <v>65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ht="13.5" customHeight="1" x14ac:dyDescent="0.15">
      <c r="D10" s="5"/>
      <c r="E10" s="85" t="s">
        <v>37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F11" s="1"/>
    </row>
    <row r="12" spans="1:16" x14ac:dyDescent="0.15">
      <c r="D12" s="5"/>
      <c r="E12" s="107" t="s">
        <v>43</v>
      </c>
      <c r="F12" s="7"/>
    </row>
    <row r="13" spans="1:16" x14ac:dyDescent="0.15">
      <c r="D13" s="5"/>
      <c r="E13" s="107" t="s">
        <v>58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E15" s="109" t="s">
        <v>44</v>
      </c>
      <c r="F15" s="1"/>
    </row>
    <row r="16" spans="1:16" x14ac:dyDescent="0.15">
      <c r="E16" s="110" t="s">
        <v>62</v>
      </c>
      <c r="F16" s="1"/>
    </row>
    <row r="17" spans="1:18" x14ac:dyDescent="0.15">
      <c r="E17" s="30"/>
      <c r="F17" s="1"/>
    </row>
    <row r="18" spans="1:18" ht="26.1" customHeight="1" x14ac:dyDescent="0.15">
      <c r="D18" s="49"/>
      <c r="E18" s="207" t="s">
        <v>64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35"/>
      <c r="R18" s="35"/>
    </row>
    <row r="19" spans="1:18" ht="19.5" customHeight="1" x14ac:dyDescent="0.15">
      <c r="A19" s="60"/>
      <c r="B19" s="60"/>
      <c r="C19" s="112"/>
      <c r="D19" s="113"/>
      <c r="E19" s="2"/>
      <c r="F19" s="266"/>
      <c r="G19" s="267"/>
      <c r="H19" s="267"/>
      <c r="I19" s="267"/>
      <c r="J19" s="267"/>
      <c r="K19" s="267"/>
      <c r="L19" s="267"/>
      <c r="M19" s="267"/>
      <c r="N19" s="267"/>
      <c r="O19" s="267"/>
      <c r="P19" s="267"/>
    </row>
    <row r="20" spans="1:18" ht="27" customHeight="1" x14ac:dyDescent="0.15">
      <c r="A20" s="269" t="s">
        <v>69</v>
      </c>
      <c r="B20" s="269"/>
      <c r="C20" s="5" t="s">
        <v>30</v>
      </c>
      <c r="E20" s="2" t="s">
        <v>7</v>
      </c>
      <c r="F20" s="268">
        <v>3000101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36"/>
      <c r="R20" s="36"/>
    </row>
    <row r="21" spans="1:18" ht="27" customHeight="1" x14ac:dyDescent="0.15">
      <c r="A21" s="152"/>
      <c r="B21" s="162" t="s">
        <v>61</v>
      </c>
      <c r="C21" s="5" t="s">
        <v>31</v>
      </c>
      <c r="E21" s="38" t="s">
        <v>59</v>
      </c>
      <c r="F21" s="268" t="s">
        <v>78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36"/>
      <c r="R21" s="36"/>
    </row>
    <row r="22" spans="1:18" ht="27" customHeight="1" x14ac:dyDescent="0.15">
      <c r="A22" s="265" t="s">
        <v>70</v>
      </c>
      <c r="B22" s="265"/>
      <c r="C22" s="5" t="s">
        <v>47</v>
      </c>
      <c r="E22" s="2" t="s">
        <v>18</v>
      </c>
      <c r="F22" s="272" t="s">
        <v>76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36"/>
      <c r="R22" s="36"/>
    </row>
    <row r="23" spans="1:18" ht="27" customHeight="1" x14ac:dyDescent="0.15">
      <c r="A23" s="152"/>
      <c r="B23" s="163" t="s">
        <v>61</v>
      </c>
      <c r="C23" s="5" t="s">
        <v>32</v>
      </c>
      <c r="E23" s="2" t="s">
        <v>40</v>
      </c>
      <c r="F23" s="273" t="s">
        <v>79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37"/>
      <c r="R23" s="37"/>
    </row>
    <row r="24" spans="1:18" ht="15" hidden="1" customHeight="1" x14ac:dyDescent="0.15">
      <c r="A24" s="237" t="str">
        <f>IF(B21="１：税抜経費","1番の表↓に記入してください。","")&amp;
IF(B21="２：税込経費","2番の表↓↓に記入してください。","")</f>
        <v/>
      </c>
      <c r="B24" s="237"/>
      <c r="C24" s="112"/>
      <c r="D24" s="113"/>
      <c r="E24" s="2"/>
      <c r="F24" s="166"/>
      <c r="G24" s="166"/>
      <c r="H24" s="166"/>
      <c r="I24" s="166"/>
      <c r="J24" s="167"/>
      <c r="K24" s="167"/>
      <c r="L24" s="167"/>
      <c r="M24" s="167"/>
      <c r="N24" s="167"/>
      <c r="O24" s="167"/>
      <c r="P24" s="168"/>
    </row>
    <row r="25" spans="1:18" ht="15" customHeight="1" thickBot="1" x14ac:dyDescent="0.2">
      <c r="A25" s="237" t="str">
        <f>IF(B21="１：税抜用","1番の表↓に記入してください。","")&amp;
IF(B21="２：税込用","2番の表↓↓に記入してください。","")</f>
        <v/>
      </c>
      <c r="B25" s="237"/>
      <c r="C25" s="114" t="s">
        <v>54</v>
      </c>
      <c r="D25" s="72" t="s">
        <v>55</v>
      </c>
      <c r="E25" s="2"/>
      <c r="G25" s="70"/>
      <c r="H25" s="70"/>
      <c r="I25" s="70"/>
      <c r="J25" s="80"/>
      <c r="K25" s="79"/>
      <c r="L25" s="70"/>
      <c r="M25" s="70"/>
      <c r="N25" s="70"/>
      <c r="O25" s="70"/>
      <c r="P25" s="71" t="s">
        <v>19</v>
      </c>
    </row>
    <row r="26" spans="1:18" ht="18" customHeight="1" thickBot="1" x14ac:dyDescent="0.2">
      <c r="A26" s="240" t="str">
        <f>IF($B$21="１：税抜用","１番 記入表  ＝＝＝＞","")</f>
        <v/>
      </c>
      <c r="B26" s="240"/>
      <c r="C26" s="74"/>
      <c r="D26" s="81" t="s">
        <v>36</v>
      </c>
      <c r="E26" s="233" t="s">
        <v>39</v>
      </c>
      <c r="F26" s="234"/>
      <c r="G26" s="164">
        <v>2015</v>
      </c>
      <c r="H26" s="164">
        <f>G26+1</f>
        <v>2016</v>
      </c>
      <c r="I26" s="164">
        <f t="shared" ref="I26:O26" si="0">H26+1</f>
        <v>2017</v>
      </c>
      <c r="J26" s="164">
        <f t="shared" si="0"/>
        <v>2018</v>
      </c>
      <c r="K26" s="164">
        <f t="shared" si="0"/>
        <v>2019</v>
      </c>
      <c r="L26" s="164">
        <f t="shared" si="0"/>
        <v>2020</v>
      </c>
      <c r="M26" s="164">
        <f t="shared" si="0"/>
        <v>2021</v>
      </c>
      <c r="N26" s="164">
        <f t="shared" si="0"/>
        <v>2022</v>
      </c>
      <c r="O26" s="164">
        <f t="shared" si="0"/>
        <v>2023</v>
      </c>
      <c r="P26" s="17" t="s">
        <v>16</v>
      </c>
      <c r="R26"/>
    </row>
    <row r="27" spans="1:18" ht="15" customHeight="1" x14ac:dyDescent="0.15">
      <c r="A27" s="101"/>
      <c r="B27" s="100"/>
      <c r="C27" s="10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 t="shared" ref="P27:P33" si="1">SUM($G27:$O27)</f>
        <v>0</v>
      </c>
      <c r="R27"/>
    </row>
    <row r="28" spans="1:18" ht="15" customHeight="1" x14ac:dyDescent="0.15">
      <c r="A28" s="101"/>
      <c r="B28" s="100"/>
      <c r="C28" s="10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si="1"/>
        <v>0</v>
      </c>
      <c r="R28"/>
    </row>
    <row r="29" spans="1:18" ht="15" customHeight="1" x14ac:dyDescent="0.15">
      <c r="A29" s="45"/>
      <c r="B29" s="100"/>
      <c r="C29" s="10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  <c r="R29"/>
    </row>
    <row r="30" spans="1:18" ht="15" customHeight="1" x14ac:dyDescent="0.15">
      <c r="A30" s="101"/>
      <c r="B30" s="100"/>
      <c r="C30" s="105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  <c r="R30"/>
    </row>
    <row r="31" spans="1:18" ht="15" customHeight="1" x14ac:dyDescent="0.15">
      <c r="A31" s="101"/>
      <c r="B31" s="100"/>
      <c r="C31" s="105"/>
      <c r="D31" s="244"/>
      <c r="E31" s="251" t="s">
        <v>8</v>
      </c>
      <c r="F31" s="252"/>
      <c r="G31" s="19">
        <f>SUM(G$27:G$30)</f>
        <v>0</v>
      </c>
      <c r="H31" s="16">
        <f t="shared" ref="H31:O31" si="2">SUM(H$27:H$30)</f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 t="shared" si="1"/>
        <v>0</v>
      </c>
    </row>
    <row r="32" spans="1:18" ht="15" customHeight="1" x14ac:dyDescent="0.15">
      <c r="A32" s="101"/>
      <c r="B32" s="100"/>
      <c r="C32" s="105"/>
      <c r="D32" s="244"/>
      <c r="E32" s="263" t="s">
        <v>5</v>
      </c>
      <c r="F32" s="264"/>
      <c r="G32" s="9">
        <f>IF(G$41="",ROUNDDOWN(G$31*G$38,0),"　率設定ｴﾗｰ")</f>
        <v>0</v>
      </c>
      <c r="H32" s="9">
        <f t="shared" ref="H32:O32" si="3">IF(H$41="",ROUNDDOWN(H$31*H$38,0),"　率設定ｴﾗｰ")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C33" s="105"/>
      <c r="D33" s="244"/>
      <c r="E33" s="251" t="s">
        <v>11</v>
      </c>
      <c r="F33" s="252"/>
      <c r="G33" s="19">
        <f>IFERROR(G32+G31,"")</f>
        <v>0</v>
      </c>
      <c r="H33" s="19">
        <f t="shared" ref="H33:O33" si="4">IFERROR(H32+H31,"")</f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 t="shared" si="1"/>
        <v>0</v>
      </c>
    </row>
    <row r="34" spans="1:16" ht="15" customHeight="1" x14ac:dyDescent="0.15">
      <c r="A34" s="101"/>
      <c r="B34" s="100"/>
      <c r="C34" s="105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C35" s="105"/>
      <c r="D35" s="244"/>
      <c r="E35" s="251" t="s">
        <v>13</v>
      </c>
      <c r="F35" s="252"/>
      <c r="G35" s="20">
        <f>IFERROR(G$33,"")</f>
        <v>0</v>
      </c>
      <c r="H35" s="20">
        <f t="shared" ref="H35:O35" si="5">IFERROR(H$33,"")</f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C36" s="105"/>
      <c r="D36" s="244"/>
      <c r="E36" s="238" t="s">
        <v>22</v>
      </c>
      <c r="F36" s="239"/>
      <c r="G36" s="121">
        <f>IFERROR(ROUNDDOWN(G35*G$39,0),"")</f>
        <v>0</v>
      </c>
      <c r="H36" s="121">
        <f t="shared" ref="H36:O36" si="6">IFERROR(ROUNDDOWN(H35*H$39,0),"")</f>
        <v>0</v>
      </c>
      <c r="I36" s="121">
        <f t="shared" si="6"/>
        <v>0</v>
      </c>
      <c r="J36" s="121">
        <f t="shared" si="6"/>
        <v>0</v>
      </c>
      <c r="K36" s="121">
        <f t="shared" si="6"/>
        <v>0</v>
      </c>
      <c r="L36" s="121">
        <f t="shared" si="6"/>
        <v>0</v>
      </c>
      <c r="M36" s="121">
        <f t="shared" si="6"/>
        <v>0</v>
      </c>
      <c r="N36" s="121">
        <f t="shared" si="6"/>
        <v>0</v>
      </c>
      <c r="O36" s="121">
        <f t="shared" si="6"/>
        <v>0</v>
      </c>
      <c r="P36" s="147">
        <f>SUM($G36:$O36)</f>
        <v>0</v>
      </c>
    </row>
    <row r="37" spans="1:16" ht="15" customHeight="1" thickBot="1" x14ac:dyDescent="0.2">
      <c r="A37" s="101"/>
      <c r="B37" s="100"/>
      <c r="C37" s="105"/>
      <c r="D37" s="245"/>
      <c r="E37" s="270" t="s">
        <v>15</v>
      </c>
      <c r="F37" s="271"/>
      <c r="G37" s="118">
        <f>IFERROR(G35+G36,"")</f>
        <v>0</v>
      </c>
      <c r="H37" s="119">
        <f t="shared" ref="H37:O37" si="7">IFERROR(H35+H36,"")</f>
        <v>0</v>
      </c>
      <c r="I37" s="119">
        <f t="shared" si="7"/>
        <v>0</v>
      </c>
      <c r="J37" s="119">
        <f t="shared" si="7"/>
        <v>0</v>
      </c>
      <c r="K37" s="119">
        <f t="shared" si="7"/>
        <v>0</v>
      </c>
      <c r="L37" s="119">
        <f t="shared" si="7"/>
        <v>0</v>
      </c>
      <c r="M37" s="119">
        <f t="shared" si="7"/>
        <v>0</v>
      </c>
      <c r="N37" s="119">
        <f t="shared" si="7"/>
        <v>0</v>
      </c>
      <c r="O37" s="119">
        <f t="shared" si="7"/>
        <v>0</v>
      </c>
      <c r="P37" s="120">
        <f>SUM($G37:$O37)</f>
        <v>0</v>
      </c>
    </row>
    <row r="38" spans="1:16" ht="15" customHeight="1" x14ac:dyDescent="0.15">
      <c r="A38" s="101"/>
      <c r="B38" s="100"/>
      <c r="C38" s="106" t="s">
        <v>48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6" t="s">
        <v>53</v>
      </c>
      <c r="D39" s="14"/>
      <c r="E39" s="78"/>
      <c r="F39" s="76" t="s">
        <v>33</v>
      </c>
      <c r="G39" s="98">
        <v>0.08</v>
      </c>
      <c r="H39" s="98">
        <v>0.08</v>
      </c>
      <c r="I39" s="98">
        <v>0.08</v>
      </c>
      <c r="J39" s="98">
        <v>0.08</v>
      </c>
      <c r="K39" s="99">
        <v>0.08</v>
      </c>
      <c r="L39" s="99">
        <v>0.08</v>
      </c>
      <c r="M39" s="99">
        <v>0.08</v>
      </c>
      <c r="N39" s="98">
        <v>0.1</v>
      </c>
      <c r="O39" s="98">
        <v>0.1</v>
      </c>
      <c r="P39" s="4"/>
    </row>
    <row r="40" spans="1:16" ht="15" customHeight="1" x14ac:dyDescent="0.15">
      <c r="A40" s="101"/>
      <c r="B40" s="100"/>
      <c r="C40" s="105"/>
      <c r="D40" s="14"/>
      <c r="E40" s="249" t="str">
        <f>IF("未選択"=$B$21,"課税条件未選択","")</f>
        <v>課税条件未選択</v>
      </c>
      <c r="F40" s="250"/>
      <c r="G40" s="41"/>
      <c r="H40" s="41"/>
      <c r="I40" s="103"/>
      <c r="J40" s="44"/>
      <c r="K40" s="42"/>
      <c r="L40" s="42"/>
      <c r="M40" s="42"/>
      <c r="N40" s="111"/>
      <c r="O40" s="42"/>
    </row>
    <row r="41" spans="1:16" ht="30" customHeight="1" x14ac:dyDescent="0.15">
      <c r="A41" s="101"/>
      <c r="B41" s="100"/>
      <c r="C41" s="105"/>
      <c r="E41" s="248" t="str">
        <f>IF($B$23="未選択","               一般管理費率上限未選択",IF(AND(G41="",H41="",I41="",J41="",K41="",L41="",M41="",N41="",O41=""),"","一般管理費率：上限オーバー、又は少数点以下第２位以降が入力されています"))</f>
        <v xml:space="preserve">               一般管理費率上限未選択</v>
      </c>
      <c r="F41" s="248"/>
      <c r="G41" s="50" t="str">
        <f t="shared" ref="G41:O41" si="8">IF(AND(G$38=ROUNDDOWN(G$38,3),G$38&lt;&gt;"",G$38&lt;=$B$23),"","←←確認してください ")</f>
        <v/>
      </c>
      <c r="H41" s="50" t="str">
        <f t="shared" si="8"/>
        <v/>
      </c>
      <c r="I41" s="50" t="str">
        <f t="shared" si="8"/>
        <v/>
      </c>
      <c r="J41" s="50" t="str">
        <f t="shared" si="8"/>
        <v/>
      </c>
      <c r="K41" s="50" t="str">
        <f t="shared" si="8"/>
        <v/>
      </c>
      <c r="L41" s="50" t="str">
        <f t="shared" si="8"/>
        <v/>
      </c>
      <c r="M41" s="50" t="str">
        <f t="shared" si="8"/>
        <v/>
      </c>
      <c r="N41" s="50" t="str">
        <f t="shared" si="8"/>
        <v/>
      </c>
      <c r="O41" s="50" t="str">
        <f t="shared" si="8"/>
        <v/>
      </c>
    </row>
    <row r="42" spans="1:16" ht="15" customHeight="1" thickBot="1" x14ac:dyDescent="0.2">
      <c r="A42" s="101"/>
      <c r="B42" s="100"/>
      <c r="C42" s="114" t="s">
        <v>54</v>
      </c>
      <c r="D42" s="255" t="s">
        <v>56</v>
      </c>
      <c r="E42" s="255"/>
      <c r="G42" s="48"/>
      <c r="H42" s="48"/>
      <c r="I42" s="48"/>
      <c r="J42" s="79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IF($B$21="２：税込用","２番 記入表  ＝＝＝＞","")</f>
        <v/>
      </c>
      <c r="B43" s="240"/>
      <c r="C43" s="175"/>
      <c r="D43" s="81" t="s">
        <v>21</v>
      </c>
      <c r="E43" s="233" t="s">
        <v>39</v>
      </c>
      <c r="F43" s="234"/>
      <c r="G43" s="164">
        <f>G$26</f>
        <v>2015</v>
      </c>
      <c r="H43" s="164">
        <f>H$26</f>
        <v>2016</v>
      </c>
      <c r="I43" s="164">
        <f t="shared" ref="I43:O43" si="9">I$26</f>
        <v>2017</v>
      </c>
      <c r="J43" s="164">
        <f t="shared" si="9"/>
        <v>2018</v>
      </c>
      <c r="K43" s="164">
        <f t="shared" si="9"/>
        <v>2019</v>
      </c>
      <c r="L43" s="164">
        <f t="shared" si="9"/>
        <v>2020</v>
      </c>
      <c r="M43" s="164">
        <f t="shared" si="9"/>
        <v>2021</v>
      </c>
      <c r="N43" s="164">
        <f t="shared" si="9"/>
        <v>2022</v>
      </c>
      <c r="O43" s="164">
        <f t="shared" si="9"/>
        <v>2023</v>
      </c>
      <c r="P43" s="17" t="s">
        <v>16</v>
      </c>
    </row>
    <row r="44" spans="1:16" ht="15" customHeight="1" x14ac:dyDescent="0.15">
      <c r="A44" s="102"/>
      <c r="B44" s="100"/>
      <c r="C44" s="106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C45" s="106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10">SUM($G45:$O45)</f>
        <v>0</v>
      </c>
    </row>
    <row r="46" spans="1:16" ht="15" customHeight="1" x14ac:dyDescent="0.15">
      <c r="A46" s="102"/>
      <c r="B46" s="100"/>
      <c r="C46" s="106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10"/>
        <v>0</v>
      </c>
    </row>
    <row r="47" spans="1:16" ht="15" customHeight="1" x14ac:dyDescent="0.15">
      <c r="A47" s="102"/>
      <c r="B47" s="100"/>
      <c r="C47" s="106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92">
        <f t="shared" si="10"/>
        <v>0</v>
      </c>
    </row>
    <row r="48" spans="1:16" ht="15" customHeight="1" x14ac:dyDescent="0.15">
      <c r="A48" s="102"/>
      <c r="B48" s="100"/>
      <c r="C48" s="106"/>
      <c r="D48" s="244"/>
      <c r="E48" s="251" t="s">
        <v>8</v>
      </c>
      <c r="F48" s="252"/>
      <c r="G48" s="19">
        <f t="shared" ref="G48:O48" si="11">SUM(G$44:G$47)</f>
        <v>0</v>
      </c>
      <c r="H48" s="16">
        <f t="shared" si="11"/>
        <v>0</v>
      </c>
      <c r="I48" s="16">
        <f t="shared" si="11"/>
        <v>0</v>
      </c>
      <c r="J48" s="16">
        <f t="shared" si="11"/>
        <v>0</v>
      </c>
      <c r="K48" s="16">
        <f t="shared" si="11"/>
        <v>0</v>
      </c>
      <c r="L48" s="16">
        <f t="shared" si="11"/>
        <v>0</v>
      </c>
      <c r="M48" s="16">
        <f t="shared" si="11"/>
        <v>0</v>
      </c>
      <c r="N48" s="16">
        <f t="shared" si="11"/>
        <v>0</v>
      </c>
      <c r="O48" s="16">
        <f t="shared" si="11"/>
        <v>0</v>
      </c>
      <c r="P48" s="28">
        <f>SUM($G48:$O48)</f>
        <v>0</v>
      </c>
    </row>
    <row r="49" spans="1:16" ht="15" customHeight="1" x14ac:dyDescent="0.15">
      <c r="A49" s="102"/>
      <c r="B49" s="100"/>
      <c r="C49" s="106"/>
      <c r="D49" s="244"/>
      <c r="E49" s="263" t="s">
        <v>5</v>
      </c>
      <c r="F49" s="264"/>
      <c r="G49" s="9">
        <f>IF(G$58="",ROUNDDOWN(G$48*G$55,0),"　率設定ｴﾗｰ")</f>
        <v>0</v>
      </c>
      <c r="H49" s="9">
        <f t="shared" ref="H49:O49" si="12">IF(H$58="",ROUNDDOWN(H$48*H$55,0),"　率設定ｴﾗｰ")</f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">
        <f t="shared" si="12"/>
        <v>0</v>
      </c>
      <c r="P49" s="28">
        <f>SUM($G49:$O49)</f>
        <v>0</v>
      </c>
    </row>
    <row r="50" spans="1:16" ht="15" customHeight="1" x14ac:dyDescent="0.15">
      <c r="A50" s="102"/>
      <c r="B50" s="100"/>
      <c r="C50" s="106"/>
      <c r="D50" s="244"/>
      <c r="E50" s="251" t="s">
        <v>11</v>
      </c>
      <c r="F50" s="252"/>
      <c r="G50" s="19">
        <f>IFERROR(G49+G48,"")</f>
        <v>0</v>
      </c>
      <c r="H50" s="19">
        <f t="shared" ref="H50:O50" si="13">IFERROR(H49+H48,"")</f>
        <v>0</v>
      </c>
      <c r="I50" s="19">
        <f t="shared" si="13"/>
        <v>0</v>
      </c>
      <c r="J50" s="19">
        <f t="shared" si="13"/>
        <v>0</v>
      </c>
      <c r="K50" s="19">
        <f t="shared" si="13"/>
        <v>0</v>
      </c>
      <c r="L50" s="19">
        <f t="shared" si="13"/>
        <v>0</v>
      </c>
      <c r="M50" s="19">
        <f t="shared" si="13"/>
        <v>0</v>
      </c>
      <c r="N50" s="19">
        <f t="shared" si="13"/>
        <v>0</v>
      </c>
      <c r="O50" s="19">
        <f t="shared" si="13"/>
        <v>0</v>
      </c>
      <c r="P50" s="91">
        <f>SUM($G50:$O50)</f>
        <v>0</v>
      </c>
    </row>
    <row r="51" spans="1:16" ht="15" customHeight="1" x14ac:dyDescent="0.15">
      <c r="A51" s="102"/>
      <c r="B51" s="100"/>
      <c r="C51" s="106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C52" s="106"/>
      <c r="D52" s="244"/>
      <c r="E52" s="251" t="s">
        <v>13</v>
      </c>
      <c r="F52" s="252"/>
      <c r="G52" s="20">
        <f t="shared" ref="G52:O52" si="14">IFERROR(G$50,"")</f>
        <v>0</v>
      </c>
      <c r="H52" s="20">
        <f t="shared" si="14"/>
        <v>0</v>
      </c>
      <c r="I52" s="20">
        <f t="shared" si="14"/>
        <v>0</v>
      </c>
      <c r="J52" s="20">
        <f t="shared" si="14"/>
        <v>0</v>
      </c>
      <c r="K52" s="20">
        <f t="shared" si="14"/>
        <v>0</v>
      </c>
      <c r="L52" s="20">
        <f t="shared" si="14"/>
        <v>0</v>
      </c>
      <c r="M52" s="20">
        <f t="shared" si="14"/>
        <v>0</v>
      </c>
      <c r="N52" s="20">
        <f t="shared" si="14"/>
        <v>0</v>
      </c>
      <c r="O52" s="20">
        <f t="shared" si="14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C53" s="106"/>
      <c r="D53" s="244"/>
      <c r="E53" s="238" t="s">
        <v>23</v>
      </c>
      <c r="F53" s="239"/>
      <c r="G53" s="123">
        <f>IFERROR((ROUNDDOWN(G52*G$56/(1+G$56),0)),"")</f>
        <v>0</v>
      </c>
      <c r="H53" s="123">
        <f t="shared" ref="H53:O53" si="15">IFERROR((ROUNDDOWN(H52*H$56/(1+H$56),0)),"")</f>
        <v>0</v>
      </c>
      <c r="I53" s="123">
        <f t="shared" si="15"/>
        <v>0</v>
      </c>
      <c r="J53" s="123">
        <f t="shared" si="15"/>
        <v>0</v>
      </c>
      <c r="K53" s="123">
        <f t="shared" si="15"/>
        <v>0</v>
      </c>
      <c r="L53" s="123">
        <f t="shared" si="15"/>
        <v>0</v>
      </c>
      <c r="M53" s="123">
        <f t="shared" si="15"/>
        <v>0</v>
      </c>
      <c r="N53" s="123">
        <f t="shared" si="15"/>
        <v>0</v>
      </c>
      <c r="O53" s="123">
        <f t="shared" si="15"/>
        <v>0</v>
      </c>
      <c r="P53" s="148">
        <f>SUM($G53:$O53)</f>
        <v>0</v>
      </c>
    </row>
    <row r="54" spans="1:16" ht="15" customHeight="1" thickBot="1" x14ac:dyDescent="0.2">
      <c r="A54" s="102"/>
      <c r="B54" s="100"/>
      <c r="C54" s="106"/>
      <c r="D54" s="245"/>
      <c r="E54" s="258" t="s">
        <v>15</v>
      </c>
      <c r="F54" s="259"/>
      <c r="G54" s="118">
        <f t="shared" ref="G54:O54" si="16">G$52</f>
        <v>0</v>
      </c>
      <c r="H54" s="122">
        <f t="shared" si="16"/>
        <v>0</v>
      </c>
      <c r="I54" s="122">
        <f t="shared" si="16"/>
        <v>0</v>
      </c>
      <c r="J54" s="122">
        <f t="shared" si="16"/>
        <v>0</v>
      </c>
      <c r="K54" s="122">
        <f t="shared" si="16"/>
        <v>0</v>
      </c>
      <c r="L54" s="122">
        <f t="shared" si="16"/>
        <v>0</v>
      </c>
      <c r="M54" s="122">
        <f t="shared" si="16"/>
        <v>0</v>
      </c>
      <c r="N54" s="122">
        <f t="shared" si="16"/>
        <v>0</v>
      </c>
      <c r="O54" s="122">
        <f t="shared" si="16"/>
        <v>0</v>
      </c>
      <c r="P54" s="40">
        <f t="shared" ref="P54" si="17">SUM($G54:$O54)</f>
        <v>0</v>
      </c>
    </row>
    <row r="55" spans="1:16" ht="15" customHeight="1" x14ac:dyDescent="0.15">
      <c r="A55" s="102"/>
      <c r="B55" s="100"/>
      <c r="C55" s="14" t="s">
        <v>48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4" t="s">
        <v>53</v>
      </c>
      <c r="D56" s="14"/>
      <c r="E56" s="262" t="s">
        <v>0</v>
      </c>
      <c r="F56" s="262"/>
      <c r="G56" s="98">
        <v>0.08</v>
      </c>
      <c r="H56" s="98">
        <v>0.08</v>
      </c>
      <c r="I56" s="98">
        <v>0.08</v>
      </c>
      <c r="J56" s="98">
        <v>0.08</v>
      </c>
      <c r="K56" s="99">
        <v>0.08</v>
      </c>
      <c r="L56" s="99">
        <v>0.08</v>
      </c>
      <c r="M56" s="99">
        <v>0.08</v>
      </c>
      <c r="N56" s="98">
        <v>0.1</v>
      </c>
      <c r="O56" s="98">
        <v>0.1</v>
      </c>
      <c r="P56" s="4"/>
    </row>
    <row r="57" spans="1:16" ht="15" customHeight="1" x14ac:dyDescent="0.15">
      <c r="A57" s="102"/>
      <c r="B57" s="100"/>
      <c r="C57" s="105"/>
      <c r="D57" s="14"/>
      <c r="E57" s="249" t="str">
        <f>IF("未選択"=$B$21,"課税条件未選択","")</f>
        <v>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</row>
    <row r="58" spans="1:16" ht="30" customHeight="1" x14ac:dyDescent="0.15">
      <c r="A58" s="102"/>
      <c r="B58" s="100"/>
      <c r="C58" s="105"/>
      <c r="D58" s="14"/>
      <c r="E58" s="248" t="str">
        <f>IF($B$23="未選択","               一般管理費率上限未選択",IF(AND(G58="",H58="",I58="",J58="",K58="",L58="",M58="",N58="",O58=""),"","一般管理費率：上限オーバー、又は少数点以下第２位以降が入力されています"))</f>
        <v xml:space="preserve">               一般管理費率上限未選択</v>
      </c>
      <c r="F58" s="248"/>
      <c r="G58" s="50" t="str">
        <f t="shared" ref="G58:O58" si="18">IF(AND(G$55=ROUNDDOWN(G$55,3),G$55&lt;&gt;"",G$55&lt;=$B$23),"","←←確認してください ")</f>
        <v/>
      </c>
      <c r="H58" s="50" t="str">
        <f t="shared" si="18"/>
        <v/>
      </c>
      <c r="I58" s="50" t="str">
        <f t="shared" si="18"/>
        <v/>
      </c>
      <c r="J58" s="50" t="str">
        <f t="shared" si="18"/>
        <v/>
      </c>
      <c r="K58" s="50" t="str">
        <f t="shared" si="18"/>
        <v/>
      </c>
      <c r="L58" s="50" t="str">
        <f t="shared" si="18"/>
        <v/>
      </c>
      <c r="M58" s="50" t="str">
        <f t="shared" si="18"/>
        <v/>
      </c>
      <c r="N58" s="50" t="str">
        <f t="shared" si="18"/>
        <v/>
      </c>
      <c r="O58" s="50" t="str">
        <f t="shared" si="18"/>
        <v/>
      </c>
    </row>
    <row r="59" spans="1:16" ht="15" customHeight="1" x14ac:dyDescent="0.15">
      <c r="A59"/>
    </row>
    <row r="60" spans="1:16" ht="14.25" x14ac:dyDescent="0.15">
      <c r="A60" s="45"/>
    </row>
    <row r="61" spans="1:16" x14ac:dyDescent="0.15">
      <c r="A61"/>
    </row>
    <row r="62" spans="1:16" ht="14.25" x14ac:dyDescent="0.15">
      <c r="A62" s="46"/>
    </row>
    <row r="63" spans="1:16" x14ac:dyDescent="0.15">
      <c r="A63"/>
    </row>
    <row r="64" spans="1:16" x14ac:dyDescent="0.15">
      <c r="A64"/>
    </row>
    <row r="65" spans="1:1" x14ac:dyDescent="0.15">
      <c r="A65"/>
    </row>
    <row r="66" spans="1:1" x14ac:dyDescent="0.15">
      <c r="A66"/>
    </row>
    <row r="67" spans="1:1" x14ac:dyDescent="0.15">
      <c r="A67"/>
    </row>
    <row r="68" spans="1:1" x14ac:dyDescent="0.15">
      <c r="A68"/>
    </row>
    <row r="69" spans="1:1" x14ac:dyDescent="0.15">
      <c r="A69"/>
    </row>
    <row r="70" spans="1:1" x14ac:dyDescent="0.15">
      <c r="A70"/>
    </row>
    <row r="71" spans="1:1" x14ac:dyDescent="0.15">
      <c r="A71"/>
    </row>
  </sheetData>
  <sheetProtection algorithmName="SHA-512" hashValue="yoI7nKOxoNMOHw+F1krOebsUMdZpUrRTiqDJjoyNw3Yu8YmLT2PQ34EGXZd0ym0BEVmdhJ9ldRmuSBweClQR5Q==" saltValue="uycyAgWEjYUBZqe5GhDtmg==" spinCount="100000" sheet="1" formatCells="0" formatColumns="0"/>
  <protectedRanges>
    <protectedRange sqref="G27:O30 G44:O47 G55:O55 G38:O38" name="範囲6"/>
    <protectedRange sqref="F22:F24" name="範囲4"/>
    <protectedRange sqref="B21" name="範囲3"/>
    <protectedRange sqref="F20:P21" name="範囲2"/>
  </protectedRanges>
  <mergeCells count="46">
    <mergeCell ref="A22:B22"/>
    <mergeCell ref="E48:F48"/>
    <mergeCell ref="F19:P19"/>
    <mergeCell ref="E18:P18"/>
    <mergeCell ref="F20:P20"/>
    <mergeCell ref="E35:F35"/>
    <mergeCell ref="E34:F34"/>
    <mergeCell ref="E32:F32"/>
    <mergeCell ref="F21:P21"/>
    <mergeCell ref="E31:F31"/>
    <mergeCell ref="E26:F26"/>
    <mergeCell ref="A20:B20"/>
    <mergeCell ref="E37:F37"/>
    <mergeCell ref="A26:B26"/>
    <mergeCell ref="F22:P22"/>
    <mergeCell ref="F23:P23"/>
    <mergeCell ref="E57:F57"/>
    <mergeCell ref="E58:F58"/>
    <mergeCell ref="E47:F47"/>
    <mergeCell ref="D42:E42"/>
    <mergeCell ref="E50:F50"/>
    <mergeCell ref="E51:F51"/>
    <mergeCell ref="E54:F54"/>
    <mergeCell ref="D44:D54"/>
    <mergeCell ref="E52:F52"/>
    <mergeCell ref="E45:F45"/>
    <mergeCell ref="E44:F44"/>
    <mergeCell ref="E55:F55"/>
    <mergeCell ref="E56:F56"/>
    <mergeCell ref="E53:F53"/>
    <mergeCell ref="E46:F46"/>
    <mergeCell ref="E49:F49"/>
    <mergeCell ref="E43:F43"/>
    <mergeCell ref="E28:F28"/>
    <mergeCell ref="A24:B24"/>
    <mergeCell ref="E36:F36"/>
    <mergeCell ref="A43:B43"/>
    <mergeCell ref="E27:F27"/>
    <mergeCell ref="D27:D37"/>
    <mergeCell ref="E30:F30"/>
    <mergeCell ref="E29:F29"/>
    <mergeCell ref="E41:F41"/>
    <mergeCell ref="E40:F40"/>
    <mergeCell ref="E33:F33"/>
    <mergeCell ref="E38:F38"/>
    <mergeCell ref="A25:B25"/>
  </mergeCells>
  <phoneticPr fontId="2"/>
  <conditionalFormatting sqref="D56:G56 P56 C42:C54 C57:P58 D42:P42 D44:P55 D43:F43 P43">
    <cfRule type="expression" dxfId="289" priority="112">
      <formula>$B$21="１：税抜用"</formula>
    </cfRule>
  </conditionalFormatting>
  <conditionalFormatting sqref="C25:P41">
    <cfRule type="expression" dxfId="288" priority="113">
      <formula>$B$21="２：税込用"</formula>
    </cfRule>
  </conditionalFormatting>
  <conditionalFormatting sqref="D56:G56 P56 C57:P58 C25:C54 D44:P55 D43:F43 P43 D25:P42">
    <cfRule type="expression" dxfId="287" priority="115">
      <formula>$B$21="３：税抜→税込用へ変更"</formula>
    </cfRule>
  </conditionalFormatting>
  <conditionalFormatting sqref="D56:G56 P56 C57:P58 C25:C54 D44:P55 D43:F43 P43 D25:P42">
    <cfRule type="expression" dxfId="286" priority="116">
      <formula>$B$21="４：税込→税抜用へ変更"</formula>
    </cfRule>
  </conditionalFormatting>
  <conditionalFormatting sqref="G43">
    <cfRule type="expression" dxfId="285" priority="16">
      <formula>$B$21="１：税抜用"</formula>
    </cfRule>
  </conditionalFormatting>
  <conditionalFormatting sqref="G43">
    <cfRule type="expression" dxfId="284" priority="17">
      <formula>$B$21="３：税抜→税込用へ変更"</formula>
    </cfRule>
  </conditionalFormatting>
  <conditionalFormatting sqref="G43">
    <cfRule type="expression" dxfId="283" priority="18">
      <formula>$B$21="４：税込→税抜用へ変更"</formula>
    </cfRule>
  </conditionalFormatting>
  <conditionalFormatting sqref="H43">
    <cfRule type="expression" dxfId="282" priority="13">
      <formula>$B$21="１：税抜用"</formula>
    </cfRule>
  </conditionalFormatting>
  <conditionalFormatting sqref="H43">
    <cfRule type="expression" dxfId="281" priority="14">
      <formula>$B$21="３：税抜→税込用へ変更"</formula>
    </cfRule>
  </conditionalFormatting>
  <conditionalFormatting sqref="H43">
    <cfRule type="expression" dxfId="280" priority="15">
      <formula>$B$21="４：税込→税抜用へ変更"</formula>
    </cfRule>
  </conditionalFormatting>
  <conditionalFormatting sqref="I43:O43">
    <cfRule type="expression" dxfId="279" priority="10">
      <formula>$B$21="１：税抜用"</formula>
    </cfRule>
  </conditionalFormatting>
  <conditionalFormatting sqref="I43:O43">
    <cfRule type="expression" dxfId="278" priority="11">
      <formula>$B$21="３：税抜→税込用へ変更"</formula>
    </cfRule>
  </conditionalFormatting>
  <conditionalFormatting sqref="I43:O43">
    <cfRule type="expression" dxfId="277" priority="12">
      <formula>$B$21="４：税込→税抜用へ変更"</formula>
    </cfRule>
  </conditionalFormatting>
  <conditionalFormatting sqref="H56:O56">
    <cfRule type="expression" dxfId="276" priority="7">
      <formula>$B$21="１：税抜用"</formula>
    </cfRule>
  </conditionalFormatting>
  <conditionalFormatting sqref="H56:O56">
    <cfRule type="expression" dxfId="275" priority="8">
      <formula>$B$21="３：税抜→税込用へ変更"</formula>
    </cfRule>
  </conditionalFormatting>
  <conditionalFormatting sqref="H56:O56">
    <cfRule type="expression" dxfId="274" priority="9">
      <formula>$B$21="４：税込→税抜用へ変更"</formula>
    </cfRule>
  </conditionalFormatting>
  <conditionalFormatting sqref="C55">
    <cfRule type="expression" dxfId="273" priority="4">
      <formula>$B$21="１：税抜用"</formula>
    </cfRule>
  </conditionalFormatting>
  <conditionalFormatting sqref="C55">
    <cfRule type="expression" dxfId="272" priority="5">
      <formula>$B$21="３：税抜→税込用へ変更"</formula>
    </cfRule>
  </conditionalFormatting>
  <conditionalFormatting sqref="C55">
    <cfRule type="expression" dxfId="271" priority="6">
      <formula>$B$21="４：税込→税抜用へ変更"</formula>
    </cfRule>
  </conditionalFormatting>
  <conditionalFormatting sqref="C56">
    <cfRule type="expression" dxfId="270" priority="1">
      <formula>$B$21="１：税抜用"</formula>
    </cfRule>
  </conditionalFormatting>
  <conditionalFormatting sqref="C56">
    <cfRule type="expression" dxfId="269" priority="2">
      <formula>$B$21="３：税抜→税込用へ変更"</formula>
    </cfRule>
  </conditionalFormatting>
  <conditionalFormatting sqref="C56">
    <cfRule type="expression" dxfId="268" priority="3">
      <formula>$B$21="４：税込→税抜用へ変更"</formula>
    </cfRule>
  </conditionalFormatting>
  <dataValidations count="4">
    <dataValidation type="whole" operator="greaterThanOrEqual" allowBlank="1" showInputMessage="1" showErrorMessage="1" error="整数を入力してください。" sqref="G44:O47 G27:O30" xr:uid="{00000000-0002-0000-0100-000000000000}">
      <formula1>0</formula1>
    </dataValidation>
    <dataValidation type="list" allowBlank="1" showInputMessage="1" showErrorMessage="1" sqref="B23" xr:uid="{00000000-0002-0000-0100-000003000000}">
      <formula1>"未選択,10%,30%"</formula1>
    </dataValidation>
    <dataValidation type="list" allowBlank="1" showInputMessage="1" showErrorMessage="1" sqref="B21" xr:uid="{00000000-0002-0000-0100-000004000000}">
      <formula1>"未選択,１：税抜用,２：税込用"</formula1>
    </dataValidation>
    <dataValidation type="list" allowBlank="1" showInputMessage="1" showErrorMessage="1" sqref="G39:O39 G56:O56" xr:uid="{CDD84297-7137-4A8A-871A-AFA0D2B2C6FA}">
      <formula1>"8%, 10%"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U64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7" width="12.625" customWidth="1"/>
    <col min="8" max="15" width="12.75" customWidth="1"/>
    <col min="16" max="16" width="13.625" customWidth="1"/>
  </cols>
  <sheetData>
    <row r="1" spans="1:21" x14ac:dyDescent="0.15">
      <c r="A1" s="12" t="str">
        <f>代表研究者用!A1</f>
        <v>様式K-3-1a (2019-2)</v>
      </c>
    </row>
    <row r="2" spans="1:21" s="3" customFormat="1" ht="14.25" x14ac:dyDescent="0.15">
      <c r="A2" s="12"/>
      <c r="C2" s="5"/>
      <c r="E2" s="108" t="str">
        <f>代表研究者用!E2</f>
        <v>［記入要領］</v>
      </c>
      <c r="Q2" s="33"/>
      <c r="R2" s="33"/>
      <c r="S2" s="33"/>
      <c r="T2" s="33"/>
      <c r="U2" s="33"/>
    </row>
    <row r="3" spans="1:21" s="3" customFormat="1" ht="14.25" x14ac:dyDescent="0.15">
      <c r="C3" s="5"/>
      <c r="E3" s="84" t="str">
        <f>代表研究者用!E3</f>
        <v>１．水色地/黄色地のセル</v>
      </c>
      <c r="F3" s="13"/>
      <c r="P3" s="12"/>
      <c r="Q3" s="33"/>
      <c r="R3" s="33"/>
      <c r="S3" s="33"/>
      <c r="T3" s="33"/>
      <c r="U3" s="33"/>
    </row>
    <row r="4" spans="1:21" s="3" customFormat="1" x14ac:dyDescent="0.15">
      <c r="C4" s="5"/>
      <c r="E4" s="107" t="str">
        <f>代表研究者用!E4</f>
        <v>　　・水色地のセルのみ必要事項を記入してください。</v>
      </c>
      <c r="F4" s="6"/>
      <c r="Q4" s="33"/>
      <c r="R4" s="33"/>
      <c r="S4" s="33"/>
      <c r="T4" s="33"/>
      <c r="U4" s="33"/>
    </row>
    <row r="5" spans="1:21" s="3" customFormat="1" x14ac:dyDescent="0.15">
      <c r="C5" s="5"/>
      <c r="E5" s="107" t="str">
        <f>代表研究者用!E5</f>
        <v>　　・文字入力が不要なセルは空欄にしておいてください。</v>
      </c>
      <c r="F5" s="7"/>
      <c r="Q5" s="33"/>
      <c r="R5" s="33"/>
      <c r="S5" s="33"/>
      <c r="T5" s="33"/>
      <c r="U5" s="33"/>
    </row>
    <row r="6" spans="1:21" s="3" customFormat="1" x14ac:dyDescent="0.15">
      <c r="C6" s="5"/>
      <c r="E6" s="107" t="str">
        <f>代表研究者用!E6</f>
        <v>　　・費用欄には研究期間（変更契約年度含む）の各年度の計画額を記入してください。</v>
      </c>
      <c r="F6" s="1"/>
      <c r="Q6" s="33"/>
      <c r="R6" s="33"/>
      <c r="S6" s="33"/>
      <c r="T6" s="33"/>
      <c r="U6" s="33"/>
    </row>
    <row r="7" spans="1:21" s="3" customFormat="1" x14ac:dyDescent="0.15"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Q7" s="33"/>
      <c r="R7" s="33"/>
      <c r="S7" s="33"/>
      <c r="T7" s="33"/>
      <c r="U7" s="33"/>
    </row>
    <row r="8" spans="1:21" s="3" customFormat="1" x14ac:dyDescent="0.15"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G8" s="23"/>
      <c r="H8" s="23"/>
      <c r="I8" s="23"/>
      <c r="J8" s="23"/>
      <c r="K8" s="23"/>
      <c r="L8" s="23"/>
      <c r="M8" s="23"/>
      <c r="N8" s="23"/>
      <c r="O8" s="23"/>
      <c r="P8" s="4"/>
      <c r="Q8" s="33"/>
      <c r="R8" s="33"/>
      <c r="S8" s="33"/>
      <c r="T8" s="33"/>
      <c r="U8" s="33"/>
    </row>
    <row r="9" spans="1:21" s="3" customFormat="1" x14ac:dyDescent="0.15"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  <c r="Q9" s="33"/>
      <c r="R9" s="33"/>
      <c r="S9" s="33"/>
      <c r="T9" s="33"/>
      <c r="U9" s="33"/>
    </row>
    <row r="10" spans="1:21" s="3" customFormat="1" ht="13.5" customHeight="1" x14ac:dyDescent="0.15"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  <c r="Q10" s="33"/>
      <c r="R10" s="33"/>
      <c r="S10" s="33"/>
      <c r="T10" s="33"/>
      <c r="U10" s="33"/>
    </row>
    <row r="11" spans="1:21" s="3" customFormat="1" x14ac:dyDescent="0.15">
      <c r="C11" s="5"/>
      <c r="E11" s="84"/>
      <c r="F11" s="1"/>
      <c r="Q11" s="33"/>
      <c r="R11" s="33"/>
      <c r="S11" s="33"/>
      <c r="T11" s="33"/>
      <c r="U11" s="33"/>
    </row>
    <row r="12" spans="1:21" s="3" customFormat="1" x14ac:dyDescent="0.15">
      <c r="C12" s="5"/>
      <c r="D12" s="5"/>
      <c r="E12" s="107" t="str">
        <f>代表研究者用!E12</f>
        <v>２．過去年度の費用欄</v>
      </c>
      <c r="F12" s="7"/>
      <c r="Q12" s="33"/>
      <c r="R12" s="33"/>
      <c r="S12" s="33"/>
      <c r="T12" s="33"/>
      <c r="U12" s="33"/>
    </row>
    <row r="13" spans="1:21" s="3" customFormat="1" x14ac:dyDescent="0.15"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  <c r="Q13" s="33"/>
      <c r="R13" s="33"/>
      <c r="S13" s="33"/>
      <c r="T13" s="33"/>
      <c r="U13" s="33"/>
    </row>
    <row r="14" spans="1:21" s="3" customFormat="1" x14ac:dyDescent="0.15">
      <c r="C14" s="5"/>
      <c r="E14" s="107"/>
      <c r="G14" s="24"/>
      <c r="H14" s="24"/>
      <c r="I14" s="24"/>
      <c r="J14" s="24"/>
      <c r="K14" s="24"/>
      <c r="L14" s="24"/>
      <c r="M14" s="24"/>
      <c r="N14" s="24"/>
      <c r="O14" s="24"/>
      <c r="P14" s="4"/>
      <c r="Q14" s="33"/>
      <c r="R14" s="33"/>
      <c r="S14" s="33"/>
      <c r="T14" s="33"/>
      <c r="U14" s="33"/>
    </row>
    <row r="15" spans="1:21" s="3" customFormat="1" x14ac:dyDescent="0.15">
      <c r="C15" s="5"/>
      <c r="E15" s="107" t="str">
        <f>代表研究者用!E15</f>
        <v>３．その他</v>
      </c>
      <c r="F15" s="1"/>
      <c r="Q15" s="33"/>
      <c r="R15" s="33"/>
      <c r="S15" s="33"/>
      <c r="T15" s="33"/>
      <c r="U15" s="33"/>
    </row>
    <row r="16" spans="1:21" s="3" customFormat="1" x14ac:dyDescent="0.15">
      <c r="C16" s="5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Q16" s="33"/>
      <c r="R16" s="33"/>
      <c r="S16" s="33"/>
      <c r="T16" s="33"/>
      <c r="U16" s="33"/>
    </row>
    <row r="17" spans="1:21" s="3" customFormat="1" ht="13.5" customHeight="1" x14ac:dyDescent="0.15">
      <c r="C17" s="5"/>
      <c r="E17" s="84"/>
      <c r="F17" s="1"/>
      <c r="Q17" s="33"/>
      <c r="R17" s="33"/>
      <c r="S17" s="33"/>
      <c r="T17" s="33"/>
      <c r="U17" s="33"/>
    </row>
    <row r="18" spans="1:21" s="3" customFormat="1" ht="26.1" customHeight="1" x14ac:dyDescent="0.15">
      <c r="C18" s="5"/>
      <c r="E18" s="207" t="str">
        <f>代表研究者用!E18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49"/>
      <c r="R18" s="49"/>
    </row>
    <row r="19" spans="1:21" ht="20.100000000000001" customHeight="1" x14ac:dyDescent="0.15">
      <c r="E19" s="11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21" ht="27" customHeight="1" x14ac:dyDescent="0.15">
      <c r="C20" s="5" t="s">
        <v>49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21" ht="27" hidden="1" customHeight="1" x14ac:dyDescent="0.15">
      <c r="C21" s="5" t="s">
        <v>31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21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21" ht="27" customHeight="1" x14ac:dyDescent="0.15">
      <c r="A23" s="100"/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21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2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21" ht="15.75" customHeight="1" thickBot="1" x14ac:dyDescent="0.2">
      <c r="A25" s="100"/>
      <c r="B25" s="100"/>
      <c r="C25" s="5" t="s">
        <v>53</v>
      </c>
      <c r="D25" s="72" t="s">
        <v>55</v>
      </c>
      <c r="E25" s="2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21" ht="18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代表研究者用!H$26</f>
        <v>2016</v>
      </c>
      <c r="I26" s="170">
        <f>代表研究者用!I$26</f>
        <v>2017</v>
      </c>
      <c r="J26" s="170">
        <f>代表研究者用!J$26</f>
        <v>2018</v>
      </c>
      <c r="K26" s="170">
        <f>代表研究者用!K$26</f>
        <v>2019</v>
      </c>
      <c r="L26" s="170">
        <f>代表研究者用!L$26</f>
        <v>2020</v>
      </c>
      <c r="M26" s="170">
        <f>代表研究者用!M$26</f>
        <v>2021</v>
      </c>
      <c r="N26" s="170">
        <f>代表研究者用!N$26</f>
        <v>2022</v>
      </c>
      <c r="O26" s="171">
        <f>代表研究者用!O$26</f>
        <v>2023</v>
      </c>
      <c r="P26" s="17" t="s">
        <v>16</v>
      </c>
    </row>
    <row r="27" spans="1:21" ht="15" customHeight="1" x14ac:dyDescent="0.15">
      <c r="A27" s="274" t="s">
        <v>29</v>
      </c>
      <c r="B27" s="274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21" ht="15" customHeight="1" x14ac:dyDescent="0.15">
      <c r="A28" s="274" t="s">
        <v>29</v>
      </c>
      <c r="B28" s="274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0">SUM($G28:$O28)</f>
        <v>0</v>
      </c>
    </row>
    <row r="29" spans="1:21" ht="15" customHeight="1" x14ac:dyDescent="0.15">
      <c r="A29" s="274" t="s">
        <v>29</v>
      </c>
      <c r="B29" s="274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0"/>
        <v>0</v>
      </c>
    </row>
    <row r="30" spans="1:21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0"/>
        <v>0</v>
      </c>
    </row>
    <row r="31" spans="1:21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1">SUM(G$27:G$30)</f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16">
        <f t="shared" si="1"/>
        <v>0</v>
      </c>
      <c r="P31" s="18">
        <f>SUM($G31:$O31)</f>
        <v>0</v>
      </c>
    </row>
    <row r="32" spans="1:21" ht="15" customHeight="1" x14ac:dyDescent="0.15">
      <c r="A32" s="101"/>
      <c r="B32" s="100"/>
      <c r="D32" s="244"/>
      <c r="E32" s="263" t="s">
        <v>5</v>
      </c>
      <c r="F32" s="264"/>
      <c r="G32" s="9">
        <f>IF(G$41="",ROUNDDOWN(G$31*G$38,0),"　率設定ｴﾗｰ")</f>
        <v>0</v>
      </c>
      <c r="H32" s="9">
        <f t="shared" ref="H32:O32" si="2">IF(H$41="",ROUNDDOWN(H$31*H$38,0),"　率設定ｴﾗｰ")</f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18">
        <f t="shared" si="0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3">IFERROR(G32+G31,"")</f>
        <v>0</v>
      </c>
      <c r="H33" s="19">
        <f t="shared" si="3"/>
        <v>0</v>
      </c>
      <c r="I33" s="19">
        <f t="shared" si="3"/>
        <v>0</v>
      </c>
      <c r="J33" s="19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0</v>
      </c>
      <c r="N33" s="19">
        <f t="shared" si="3"/>
        <v>0</v>
      </c>
      <c r="O33" s="19">
        <f t="shared" si="3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4">IFERROR(G$33,"")</f>
        <v>0</v>
      </c>
      <c r="H35" s="20">
        <f t="shared" si="4"/>
        <v>0</v>
      </c>
      <c r="I35" s="20">
        <f t="shared" si="4"/>
        <v>0</v>
      </c>
      <c r="J35" s="20">
        <f t="shared" si="4"/>
        <v>0</v>
      </c>
      <c r="K35" s="20">
        <f t="shared" si="4"/>
        <v>0</v>
      </c>
      <c r="L35" s="20">
        <f t="shared" si="4"/>
        <v>0</v>
      </c>
      <c r="M35" s="20">
        <f t="shared" si="4"/>
        <v>0</v>
      </c>
      <c r="N35" s="20">
        <f t="shared" si="4"/>
        <v>0</v>
      </c>
      <c r="O35" s="20">
        <f t="shared" si="4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38" t="s">
        <v>22</v>
      </c>
      <c r="F36" s="239"/>
      <c r="G36" s="121" t="str">
        <f>IFERROR(ROUNDDOWN(G35*G$39,0),"")</f>
        <v/>
      </c>
      <c r="H36" s="121" t="str">
        <f t="shared" ref="H36:O36" si="5">IFERROR(ROUNDDOWN(H35*H$39,0),"")</f>
        <v/>
      </c>
      <c r="I36" s="121" t="str">
        <f t="shared" si="5"/>
        <v/>
      </c>
      <c r="J36" s="121" t="str">
        <f t="shared" si="5"/>
        <v/>
      </c>
      <c r="K36" s="121" t="str">
        <f t="shared" si="5"/>
        <v/>
      </c>
      <c r="L36" s="121" t="str">
        <f t="shared" si="5"/>
        <v/>
      </c>
      <c r="M36" s="121" t="str">
        <f t="shared" si="5"/>
        <v/>
      </c>
      <c r="N36" s="121" t="str">
        <f t="shared" si="5"/>
        <v/>
      </c>
      <c r="O36" s="121" t="str">
        <f t="shared" si="5"/>
        <v/>
      </c>
      <c r="P36" s="147">
        <f>SUM($G36:$O36)</f>
        <v>0</v>
      </c>
    </row>
    <row r="37" spans="1:16" ht="15" customHeight="1" thickBot="1" x14ac:dyDescent="0.2">
      <c r="A37" s="101"/>
      <c r="B37" s="100"/>
      <c r="D37" s="245"/>
      <c r="E37" s="270" t="s">
        <v>15</v>
      </c>
      <c r="F37" s="271"/>
      <c r="G37" s="118" t="str">
        <f>IFERROR(G35+G36,"")</f>
        <v/>
      </c>
      <c r="H37" s="119" t="str">
        <f t="shared" ref="H37:O37" si="6">IFERROR(H35+H36,"")</f>
        <v/>
      </c>
      <c r="I37" s="119" t="str">
        <f t="shared" si="6"/>
        <v/>
      </c>
      <c r="J37" s="119" t="str">
        <f t="shared" si="6"/>
        <v/>
      </c>
      <c r="K37" s="119" t="str">
        <f t="shared" si="6"/>
        <v/>
      </c>
      <c r="L37" s="119" t="str">
        <f t="shared" si="6"/>
        <v/>
      </c>
      <c r="M37" s="119" t="str">
        <f t="shared" si="6"/>
        <v/>
      </c>
      <c r="N37" s="119" t="str">
        <f t="shared" si="6"/>
        <v/>
      </c>
      <c r="O37" s="119" t="str">
        <f t="shared" si="6"/>
        <v/>
      </c>
      <c r="P37" s="120">
        <f>SUM($G37:$O37)</f>
        <v>0</v>
      </c>
    </row>
    <row r="38" spans="1:16" ht="15" customHeight="1" x14ac:dyDescent="0.15">
      <c r="A38" s="101"/>
      <c r="B38" s="100"/>
      <c r="C38" s="105" t="s">
        <v>74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48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.75" customHeight="1" thickBot="1" x14ac:dyDescent="0.2">
      <c r="A42" s="100"/>
      <c r="B42" s="100"/>
      <c r="C42" s="114" t="s">
        <v>53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7">H$26</f>
        <v>2016</v>
      </c>
      <c r="I43" s="170">
        <f t="shared" si="7"/>
        <v>2017</v>
      </c>
      <c r="J43" s="170">
        <f t="shared" si="7"/>
        <v>2018</v>
      </c>
      <c r="K43" s="170">
        <f t="shared" si="7"/>
        <v>2019</v>
      </c>
      <c r="L43" s="170">
        <f t="shared" si="7"/>
        <v>2020</v>
      </c>
      <c r="M43" s="170">
        <f t="shared" si="7"/>
        <v>2021</v>
      </c>
      <c r="N43" s="170">
        <f t="shared" si="7"/>
        <v>2022</v>
      </c>
      <c r="O43" s="171">
        <f t="shared" si="7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8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8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8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>IF(G$58="",ROUNDDOWN(G$48*G$55,0),"　率設定ｴﾗｰ")</f>
        <v>0</v>
      </c>
      <c r="H49" s="9">
        <f t="shared" ref="H49:O49" si="10">IF(H$58="",ROUNDDOWN(H$48*H$55,0),"　率設定ｴﾗｰ")</f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2">IFERROR(G$50,"")</f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20">
        <f t="shared" si="12"/>
        <v>0</v>
      </c>
      <c r="O52" s="20">
        <f t="shared" si="12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38" t="s">
        <v>23</v>
      </c>
      <c r="F53" s="239"/>
      <c r="G53" s="123" t="str">
        <f t="shared" ref="G53:O53" si="13">IFERROR((ROUNDDOWN(G52*G$56/(1+G$56),0)),"")</f>
        <v/>
      </c>
      <c r="H53" s="123" t="str">
        <f t="shared" si="13"/>
        <v/>
      </c>
      <c r="I53" s="123" t="str">
        <f t="shared" si="13"/>
        <v/>
      </c>
      <c r="J53" s="123" t="str">
        <f t="shared" si="13"/>
        <v/>
      </c>
      <c r="K53" s="123" t="str">
        <f t="shared" si="13"/>
        <v/>
      </c>
      <c r="L53" s="123" t="str">
        <f t="shared" si="13"/>
        <v/>
      </c>
      <c r="M53" s="123" t="str">
        <f t="shared" si="13"/>
        <v/>
      </c>
      <c r="N53" s="123" t="str">
        <f t="shared" si="13"/>
        <v/>
      </c>
      <c r="O53" s="123" t="str">
        <f t="shared" si="13"/>
        <v/>
      </c>
      <c r="P53" s="148">
        <f>SUM($G53:$O53)</f>
        <v>0</v>
      </c>
    </row>
    <row r="54" spans="1:16" ht="15" customHeight="1" thickBot="1" x14ac:dyDescent="0.2">
      <c r="A54" s="102"/>
      <c r="B54" s="100"/>
      <c r="D54" s="245"/>
      <c r="E54" s="258" t="s">
        <v>15</v>
      </c>
      <c r="F54" s="259"/>
      <c r="G54" s="122" t="str">
        <f t="shared" ref="G54:H54" si="14">IF(G$56="","",G52)</f>
        <v/>
      </c>
      <c r="H54" s="122" t="str">
        <f t="shared" si="14"/>
        <v/>
      </c>
      <c r="I54" s="122" t="str">
        <f>IF(I$56="","",I52)</f>
        <v/>
      </c>
      <c r="J54" s="122" t="str">
        <f t="shared" ref="J54:O54" si="15">IF(J$56="","",J52)</f>
        <v/>
      </c>
      <c r="K54" s="122" t="str">
        <f t="shared" si="15"/>
        <v/>
      </c>
      <c r="L54" s="122" t="str">
        <f t="shared" si="15"/>
        <v/>
      </c>
      <c r="M54" s="122" t="str">
        <f t="shared" si="15"/>
        <v/>
      </c>
      <c r="N54" s="122" t="str">
        <f t="shared" si="15"/>
        <v/>
      </c>
      <c r="O54" s="122" t="str">
        <f t="shared" si="15"/>
        <v/>
      </c>
      <c r="P54" s="40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  <row r="61" spans="1:16" x14ac:dyDescent="0.15">
      <c r="A61" s="100"/>
      <c r="B61" s="100"/>
    </row>
    <row r="62" spans="1:16" x14ac:dyDescent="0.15">
      <c r="A62" s="100"/>
      <c r="B62" s="100"/>
    </row>
    <row r="63" spans="1:16" x14ac:dyDescent="0.15">
      <c r="A63" s="100"/>
      <c r="B63" s="100"/>
    </row>
    <row r="64" spans="1:16" x14ac:dyDescent="0.15">
      <c r="A64" s="100"/>
      <c r="B64" s="100"/>
    </row>
  </sheetData>
  <sheetProtection algorithmName="SHA-512" hashValue="wAD/LPi2Rq1JuGf9bL8iWV0v3ij6YXb2em7tFafVXsjUHdAB5Vgr5Nga07UBlyFdofJGFMzJZzfx9WdqyOrwEg==" saltValue="n23TPaT40Dvf4idejt/sgw==" spinCount="100000" sheet="1" formatCells="0" formatColumns="0"/>
  <protectedRanges>
    <protectedRange sqref="F24" name="範囲2"/>
    <protectedRange sqref="G38:O38 G55:O55" name="範囲3"/>
    <protectedRange sqref="G44:O47" name="範囲6_1"/>
    <protectedRange sqref="G27:O30" name="範囲6_4"/>
    <protectedRange sqref="B23" name="範囲3_2"/>
  </protectedRanges>
  <mergeCells count="49">
    <mergeCell ref="F23:P23"/>
    <mergeCell ref="F24:P24"/>
    <mergeCell ref="E18:P18"/>
    <mergeCell ref="A27:B27"/>
    <mergeCell ref="A28:B28"/>
    <mergeCell ref="F19:P19"/>
    <mergeCell ref="A29:B29"/>
    <mergeCell ref="F20:P20"/>
    <mergeCell ref="F21:P21"/>
    <mergeCell ref="F22:P22"/>
    <mergeCell ref="A26:B26"/>
    <mergeCell ref="A22:B22"/>
    <mergeCell ref="E26:F26"/>
    <mergeCell ref="D27:D37"/>
    <mergeCell ref="E27:F27"/>
    <mergeCell ref="E28:F28"/>
    <mergeCell ref="E35:F35"/>
    <mergeCell ref="E33:F33"/>
    <mergeCell ref="E36:F36"/>
    <mergeCell ref="E37:F37"/>
    <mergeCell ref="A24:B24"/>
    <mergeCell ref="E29:F29"/>
    <mergeCell ref="D44:D54"/>
    <mergeCell ref="E44:F44"/>
    <mergeCell ref="E45:F45"/>
    <mergeCell ref="E46:F46"/>
    <mergeCell ref="E47:F47"/>
    <mergeCell ref="E48:F48"/>
    <mergeCell ref="E54:F54"/>
    <mergeCell ref="E52:F52"/>
    <mergeCell ref="E53:F53"/>
    <mergeCell ref="E58:F58"/>
    <mergeCell ref="E43:F43"/>
    <mergeCell ref="E55:F55"/>
    <mergeCell ref="E56:F56"/>
    <mergeCell ref="E49:F49"/>
    <mergeCell ref="E50:F50"/>
    <mergeCell ref="E51:F51"/>
    <mergeCell ref="E57:F57"/>
    <mergeCell ref="E30:F30"/>
    <mergeCell ref="E31:F31"/>
    <mergeCell ref="E32:F32"/>
    <mergeCell ref="E34:F34"/>
    <mergeCell ref="A43:B43"/>
    <mergeCell ref="E38:F38"/>
    <mergeCell ref="E39:F39"/>
    <mergeCell ref="E41:F41"/>
    <mergeCell ref="E40:F40"/>
    <mergeCell ref="D42:E42"/>
  </mergeCells>
  <phoneticPr fontId="2"/>
  <conditionalFormatting sqref="C42:P42 C44:P58 C43:F43 P43">
    <cfRule type="expression" dxfId="267" priority="110">
      <formula>$B$23="１：税抜用"</formula>
    </cfRule>
  </conditionalFormatting>
  <conditionalFormatting sqref="C25:P25 C27:P41 C26:F26 P26">
    <cfRule type="expression" dxfId="266" priority="111">
      <formula>$B$23="２：税込用"</formula>
    </cfRule>
  </conditionalFormatting>
  <conditionalFormatting sqref="C25:P25 C27:P42 C26:F26 P26 C44:P58 C43:F43 P43">
    <cfRule type="expression" dxfId="265" priority="112">
      <formula>$B$23="３：税抜→税込用へ変更"</formula>
    </cfRule>
  </conditionalFormatting>
  <conditionalFormatting sqref="C25:P25 C27:P42 C26:F26 P26 C44:P58 C43:F43 P43">
    <cfRule type="expression" dxfId="264" priority="113">
      <formula>$B$23="４：税込→税抜用へ変更"</formula>
    </cfRule>
  </conditionalFormatting>
  <conditionalFormatting sqref="G26">
    <cfRule type="expression" dxfId="263" priority="10">
      <formula>$B$23="２：税込用"</formula>
    </cfRule>
  </conditionalFormatting>
  <conditionalFormatting sqref="G26">
    <cfRule type="expression" dxfId="262" priority="11">
      <formula>$B$23="３：税抜→税込用へ変更"</formula>
    </cfRule>
  </conditionalFormatting>
  <conditionalFormatting sqref="G26">
    <cfRule type="expression" dxfId="261" priority="12">
      <formula>$B$23="４：税込→税抜用へ変更"</formula>
    </cfRule>
  </conditionalFormatting>
  <conditionalFormatting sqref="H26:O26">
    <cfRule type="expression" dxfId="260" priority="7">
      <formula>$B$23="２：税込用"</formula>
    </cfRule>
  </conditionalFormatting>
  <conditionalFormatting sqref="H26:O26">
    <cfRule type="expression" dxfId="259" priority="8">
      <formula>$B$23="３：税抜→税込用へ変更"</formula>
    </cfRule>
  </conditionalFormatting>
  <conditionalFormatting sqref="H26:O26">
    <cfRule type="expression" dxfId="258" priority="9">
      <formula>$B$23="４：税込→税抜用へ変更"</formula>
    </cfRule>
  </conditionalFormatting>
  <conditionalFormatting sqref="G43">
    <cfRule type="expression" dxfId="257" priority="4">
      <formula>$B$23="１：税抜用"</formula>
    </cfRule>
  </conditionalFormatting>
  <conditionalFormatting sqref="G43">
    <cfRule type="expression" dxfId="256" priority="5">
      <formula>$B$23="３：税抜→税込用へ変更"</formula>
    </cfRule>
  </conditionalFormatting>
  <conditionalFormatting sqref="G43">
    <cfRule type="expression" dxfId="255" priority="6">
      <formula>$B$23="４：税込→税抜用へ変更"</formula>
    </cfRule>
  </conditionalFormatting>
  <conditionalFormatting sqref="H43:O43">
    <cfRule type="expression" dxfId="254" priority="1">
      <formula>$B$23="１：税抜用"</formula>
    </cfRule>
  </conditionalFormatting>
  <conditionalFormatting sqref="H43:O43">
    <cfRule type="expression" dxfId="253" priority="2">
      <formula>$B$23="３：税抜→税込用へ変更"</formula>
    </cfRule>
  </conditionalFormatting>
  <conditionalFormatting sqref="H43:O43">
    <cfRule type="expression" dxfId="252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7:O30" xr:uid="{00000000-0002-0000-0200-000000000000}">
      <formula1>0</formula1>
    </dataValidation>
    <dataValidation type="list" allowBlank="1" showInputMessage="1" showErrorMessage="1" sqref="B23" xr:uid="{00000000-0002-0000-02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 xml:space="preserve">&amp;L&amp;"ＭＳ 明朝,標準"様式K-3-1a (2019-1)&amp;R&amp;"ＭＳ 明朝,標準"実施計画書別紙１（連名契約）
</oddHeader>
  </headerFooter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U60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21" x14ac:dyDescent="0.15">
      <c r="A1" s="12" t="str">
        <f>代表研究者用!A1</f>
        <v>様式K-3-1a (2019-2)</v>
      </c>
    </row>
    <row r="2" spans="1:21" s="3" customFormat="1" ht="14.25" x14ac:dyDescent="0.15">
      <c r="A2" s="12"/>
      <c r="C2" s="5"/>
      <c r="E2" s="108" t="str">
        <f>代表研究者用!E2</f>
        <v>［記入要領］</v>
      </c>
      <c r="Q2" s="33"/>
      <c r="R2" s="33"/>
      <c r="S2" s="33"/>
      <c r="T2" s="33"/>
      <c r="U2" s="33"/>
    </row>
    <row r="3" spans="1:21" s="3" customFormat="1" ht="14.25" x14ac:dyDescent="0.15">
      <c r="C3" s="5"/>
      <c r="E3" s="84" t="str">
        <f>代表研究者用!E3</f>
        <v>１．水色地/黄色地のセル</v>
      </c>
      <c r="F3" s="13"/>
      <c r="P3" s="12"/>
      <c r="Q3" s="33"/>
      <c r="R3" s="33"/>
      <c r="S3" s="33"/>
      <c r="T3" s="33"/>
      <c r="U3" s="33"/>
    </row>
    <row r="4" spans="1:21" s="3" customFormat="1" x14ac:dyDescent="0.15">
      <c r="C4" s="5"/>
      <c r="E4" s="107" t="str">
        <f>代表研究者用!E4</f>
        <v>　　・水色地のセルのみ必要事項を記入してください。</v>
      </c>
      <c r="F4" s="6"/>
      <c r="Q4" s="33"/>
      <c r="R4" s="33"/>
      <c r="S4" s="33"/>
      <c r="T4" s="33"/>
      <c r="U4" s="33"/>
    </row>
    <row r="5" spans="1:21" s="3" customFormat="1" x14ac:dyDescent="0.15">
      <c r="C5" s="5"/>
      <c r="E5" s="107" t="str">
        <f>代表研究者用!E5</f>
        <v>　　・文字入力が不要なセルは空欄にしておいてください。</v>
      </c>
      <c r="F5" s="7"/>
      <c r="Q5" s="33"/>
      <c r="R5" s="33"/>
      <c r="S5" s="33"/>
      <c r="T5" s="33"/>
      <c r="U5" s="33"/>
    </row>
    <row r="6" spans="1:21" s="3" customFormat="1" x14ac:dyDescent="0.15">
      <c r="C6" s="5"/>
      <c r="E6" s="107" t="str">
        <f>代表研究者用!E6</f>
        <v>　　・費用欄には研究期間（変更契約年度含む）の各年度の計画額を記入してください。</v>
      </c>
      <c r="F6" s="1"/>
      <c r="Q6" s="33"/>
      <c r="R6" s="33"/>
      <c r="S6" s="33"/>
      <c r="T6" s="33"/>
      <c r="U6" s="33"/>
    </row>
    <row r="7" spans="1:21" s="3" customFormat="1" x14ac:dyDescent="0.15"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Q7" s="33"/>
      <c r="R7" s="33"/>
      <c r="S7" s="33"/>
      <c r="T7" s="33"/>
      <c r="U7" s="33"/>
    </row>
    <row r="8" spans="1:21" s="3" customFormat="1" x14ac:dyDescent="0.15"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G8" s="23"/>
      <c r="H8" s="23"/>
      <c r="I8" s="23"/>
      <c r="J8" s="23"/>
      <c r="K8" s="23"/>
      <c r="L8" s="23"/>
      <c r="M8" s="23"/>
      <c r="N8" s="23"/>
      <c r="O8" s="23"/>
      <c r="P8" s="4"/>
      <c r="Q8" s="33"/>
      <c r="R8" s="33"/>
      <c r="S8" s="33"/>
      <c r="T8" s="33"/>
      <c r="U8" s="33"/>
    </row>
    <row r="9" spans="1:21" s="3" customFormat="1" x14ac:dyDescent="0.15"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  <c r="Q9" s="33"/>
      <c r="R9" s="33"/>
      <c r="S9" s="33"/>
      <c r="T9" s="33"/>
      <c r="U9" s="33"/>
    </row>
    <row r="10" spans="1:21" s="3" customFormat="1" ht="13.5" customHeight="1" x14ac:dyDescent="0.15"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  <c r="Q10" s="33"/>
      <c r="R10" s="33"/>
      <c r="S10" s="33"/>
      <c r="T10" s="33"/>
      <c r="U10" s="33"/>
    </row>
    <row r="11" spans="1:21" s="3" customFormat="1" x14ac:dyDescent="0.15">
      <c r="C11" s="5"/>
      <c r="E11" s="84"/>
      <c r="F11" s="1"/>
      <c r="Q11" s="33"/>
      <c r="R11" s="33"/>
      <c r="S11" s="33"/>
      <c r="T11" s="33"/>
      <c r="U11" s="33"/>
    </row>
    <row r="12" spans="1:21" s="3" customFormat="1" x14ac:dyDescent="0.15">
      <c r="C12" s="5"/>
      <c r="D12" s="5"/>
      <c r="E12" s="107" t="str">
        <f>代表研究者用!E12</f>
        <v>２．過去年度の費用欄</v>
      </c>
      <c r="F12" s="7"/>
      <c r="Q12" s="33"/>
      <c r="R12" s="33"/>
      <c r="S12" s="33"/>
      <c r="T12" s="33"/>
      <c r="U12" s="33"/>
    </row>
    <row r="13" spans="1:21" s="3" customFormat="1" x14ac:dyDescent="0.15"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  <c r="Q13" s="33"/>
      <c r="R13" s="33"/>
      <c r="S13" s="33"/>
      <c r="T13" s="33"/>
      <c r="U13" s="33"/>
    </row>
    <row r="14" spans="1:21" s="3" customFormat="1" x14ac:dyDescent="0.15">
      <c r="C14" s="5"/>
      <c r="E14" s="107"/>
      <c r="G14" s="24"/>
      <c r="H14" s="24"/>
      <c r="I14" s="24"/>
      <c r="J14" s="24"/>
      <c r="K14" s="24"/>
      <c r="L14" s="24"/>
      <c r="M14" s="24"/>
      <c r="N14" s="24"/>
      <c r="O14" s="24"/>
      <c r="P14" s="4"/>
      <c r="Q14" s="33"/>
      <c r="R14" s="33"/>
      <c r="S14" s="33"/>
      <c r="T14" s="33"/>
      <c r="U14" s="33"/>
    </row>
    <row r="15" spans="1:21" s="3" customFormat="1" x14ac:dyDescent="0.15">
      <c r="C15" s="5"/>
      <c r="E15" s="107" t="str">
        <f>代表研究者用!E15</f>
        <v>３．その他</v>
      </c>
      <c r="F15" s="1"/>
      <c r="Q15" s="33"/>
      <c r="R15" s="33"/>
      <c r="S15" s="33"/>
      <c r="T15" s="33"/>
      <c r="U15" s="33"/>
    </row>
    <row r="16" spans="1:21" s="3" customFormat="1" x14ac:dyDescent="0.15">
      <c r="C16" s="5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Q16" s="33"/>
      <c r="R16" s="33"/>
      <c r="S16" s="33"/>
      <c r="T16" s="33"/>
      <c r="U16" s="33"/>
    </row>
    <row r="17" spans="1:21" x14ac:dyDescent="0.15">
      <c r="A17" s="3"/>
      <c r="B17" s="3"/>
      <c r="C17" s="5"/>
      <c r="D17" s="3"/>
      <c r="E17" s="30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21" s="3" customFormat="1" ht="26.1" customHeight="1" x14ac:dyDescent="0.15">
      <c r="C18" s="5"/>
      <c r="E18" s="207" t="str">
        <f>代表研究者用!E18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35"/>
      <c r="R18" s="35"/>
      <c r="S18" s="33"/>
      <c r="T18" s="33"/>
      <c r="U18" s="33"/>
    </row>
    <row r="19" spans="1:21" ht="20.100000000000001" customHeight="1" x14ac:dyDescent="0.15">
      <c r="C19" s="115"/>
      <c r="D19" s="124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21" ht="27" customHeight="1" x14ac:dyDescent="0.15">
      <c r="C20" s="5" t="s">
        <v>75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21" ht="27" hidden="1" customHeight="1" x14ac:dyDescent="0.15">
      <c r="C21" s="5" t="s">
        <v>66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21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21" ht="27" customHeight="1" x14ac:dyDescent="0.15">
      <c r="A23" s="100"/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21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21" ht="15" customHeight="1" thickBot="1" x14ac:dyDescent="0.2">
      <c r="A25" s="100"/>
      <c r="B25" s="100"/>
      <c r="C25" s="114" t="s">
        <v>72</v>
      </c>
      <c r="D25" s="72" t="s">
        <v>55</v>
      </c>
      <c r="E25" s="2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21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21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21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21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21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21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21" ht="15" customHeight="1" x14ac:dyDescent="0.15">
      <c r="A32" s="101"/>
      <c r="B32" s="100"/>
      <c r="D32" s="244"/>
      <c r="E32" s="263" t="s">
        <v>5</v>
      </c>
      <c r="F32" s="264"/>
      <c r="G32" s="9">
        <f>IF(G$41="",ROUNDDOWN(G$31*G$38,0),"　率設定ｴﾗｰ")</f>
        <v>0</v>
      </c>
      <c r="H32" s="9">
        <f t="shared" ref="H32:O32" si="3">IF(H$41="",ROUNDDOWN(H$31*H$38,0),"　率設定ｴﾗｰ")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9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>IF(G$58="",ROUNDDOWN(G$48*G$55,0),"　率設定ｴﾗｰ")</f>
        <v>0</v>
      </c>
      <c r="H49" s="9">
        <f t="shared" ref="H49:O49" si="11">IF(H$58="",ROUNDDOWN(H$48*H$55,0),"　率設定ｴﾗｰ")</f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41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</sheetData>
  <sheetProtection algorithmName="SHA-512" hashValue="ntpb+AoMomUHQyAYRqWFbnqG7zMNKdXTanDYhlnHUc5/Mmg5YUGHfwJqmr5b+bIwp2uOGuV04PDV09onQx+0gA==" saltValue="8+yRuSCakhwHTBam10Mf4A==" spinCount="100000" sheet="1" formatCells="0" formatColumns="0"/>
  <protectedRanges>
    <protectedRange sqref="F24" name="範囲2_2"/>
    <protectedRange sqref="G55:O55 G38:O38" name="範囲3_1"/>
    <protectedRange sqref="G27:O30" name="範囲6_4"/>
    <protectedRange sqref="G44:O47" name="範囲6_1_1"/>
    <protectedRange sqref="B23" name="範囲3_2"/>
  </protectedRanges>
  <mergeCells count="46">
    <mergeCell ref="F19:P19"/>
    <mergeCell ref="A43:B43"/>
    <mergeCell ref="E43:F43"/>
    <mergeCell ref="D44:D54"/>
    <mergeCell ref="E33:F33"/>
    <mergeCell ref="D42:E42"/>
    <mergeCell ref="E35:F35"/>
    <mergeCell ref="E36:F36"/>
    <mergeCell ref="E37:F37"/>
    <mergeCell ref="E53:F53"/>
    <mergeCell ref="D27:D37"/>
    <mergeCell ref="E27:F27"/>
    <mergeCell ref="E49:F49"/>
    <mergeCell ref="E54:F54"/>
    <mergeCell ref="E51:F51"/>
    <mergeCell ref="E52:F52"/>
    <mergeCell ref="E56:F56"/>
    <mergeCell ref="A22:B22"/>
    <mergeCell ref="F20:P20"/>
    <mergeCell ref="F21:P21"/>
    <mergeCell ref="F22:P22"/>
    <mergeCell ref="E38:F38"/>
    <mergeCell ref="A24:B24"/>
    <mergeCell ref="E34:F34"/>
    <mergeCell ref="A26:B26"/>
    <mergeCell ref="E32:F32"/>
    <mergeCell ref="E28:F28"/>
    <mergeCell ref="E29:F29"/>
    <mergeCell ref="E30:F30"/>
    <mergeCell ref="E31:F31"/>
    <mergeCell ref="E57:F57"/>
    <mergeCell ref="E58:F58"/>
    <mergeCell ref="E18:P18"/>
    <mergeCell ref="E26:F26"/>
    <mergeCell ref="E39:F39"/>
    <mergeCell ref="E41:F41"/>
    <mergeCell ref="E40:F40"/>
    <mergeCell ref="E50:F50"/>
    <mergeCell ref="E48:F48"/>
    <mergeCell ref="E44:F44"/>
    <mergeCell ref="E45:F45"/>
    <mergeCell ref="E46:F46"/>
    <mergeCell ref="E47:F47"/>
    <mergeCell ref="F23:P23"/>
    <mergeCell ref="F24:P24"/>
    <mergeCell ref="E55:F55"/>
  </mergeCells>
  <phoneticPr fontId="2"/>
  <conditionalFormatting sqref="C42:P42 P58 C57:D58 G57:P57 C44:P56 C43:F43 P43">
    <cfRule type="expression" dxfId="251" priority="129">
      <formula>$B$23="１：税抜用"</formula>
    </cfRule>
  </conditionalFormatting>
  <conditionalFormatting sqref="C25:P25 P41 C40:D41 G40:P40 C27:P39 C26:F26 P26">
    <cfRule type="expression" dxfId="250" priority="135">
      <formula>$B$23="２：税込用"</formula>
    </cfRule>
  </conditionalFormatting>
  <conditionalFormatting sqref="C25:P25 C42:P42 P41 P58 C40:D41 G40:P40 C57:D58 G57:P57 C27:P39 C26:F26 P26 C44:P56 C43:F43 P43">
    <cfRule type="expression" dxfId="249" priority="141">
      <formula>$B$23="３：税抜→税込用へ変更"</formula>
    </cfRule>
  </conditionalFormatting>
  <conditionalFormatting sqref="C25:P25 C42:P42 P41 P58 C40:D41 G40:P40 C57:D58 G57:P57 C27:P39 C26:F26 P26 C44:P56 C43:F43 P43">
    <cfRule type="expression" dxfId="248" priority="153">
      <formula>$B$23="４：税込→税抜用へ変更"</formula>
    </cfRule>
  </conditionalFormatting>
  <conditionalFormatting sqref="G41:O41">
    <cfRule type="expression" dxfId="247" priority="34">
      <formula>$B$23="２：税込用"</formula>
    </cfRule>
  </conditionalFormatting>
  <conditionalFormatting sqref="G41:O41">
    <cfRule type="expression" dxfId="246" priority="35">
      <formula>$B$23="３：税抜→税込用へ変更"</formula>
    </cfRule>
  </conditionalFormatting>
  <conditionalFormatting sqref="G41:O41">
    <cfRule type="expression" dxfId="245" priority="36">
      <formula>$B$23="４：税込→税抜用へ変更"</formula>
    </cfRule>
  </conditionalFormatting>
  <conditionalFormatting sqref="E41:F41">
    <cfRule type="expression" dxfId="244" priority="31">
      <formula>$B$23="２：税込用"</formula>
    </cfRule>
  </conditionalFormatting>
  <conditionalFormatting sqref="E41:F41">
    <cfRule type="expression" dxfId="243" priority="32">
      <formula>$B$23="３：税抜→税込用へ変更"</formula>
    </cfRule>
  </conditionalFormatting>
  <conditionalFormatting sqref="E41:F41">
    <cfRule type="expression" dxfId="242" priority="33">
      <formula>$B$23="４：税込→税抜用へ変更"</formula>
    </cfRule>
  </conditionalFormatting>
  <conditionalFormatting sqref="E58:O58">
    <cfRule type="expression" dxfId="241" priority="28">
      <formula>$B$23="１：税抜用"</formula>
    </cfRule>
  </conditionalFormatting>
  <conditionalFormatting sqref="E58:O58">
    <cfRule type="expression" dxfId="240" priority="29">
      <formula>$B$23="３：税抜→税込用へ変更"</formula>
    </cfRule>
  </conditionalFormatting>
  <conditionalFormatting sqref="E58:O58">
    <cfRule type="expression" dxfId="239" priority="30">
      <formula>$B$23="４：税込→税抜用へ変更"</formula>
    </cfRule>
  </conditionalFormatting>
  <conditionalFormatting sqref="E40:F40">
    <cfRule type="expression" dxfId="238" priority="25">
      <formula>$B$23="２：税込用"</formula>
    </cfRule>
  </conditionalFormatting>
  <conditionalFormatting sqref="E40:F40">
    <cfRule type="expression" dxfId="237" priority="26">
      <formula>$B$23="３：税抜→税込用へ変更"</formula>
    </cfRule>
  </conditionalFormatting>
  <conditionalFormatting sqref="E40:F40">
    <cfRule type="expression" dxfId="236" priority="27">
      <formula>$B$23="４：税込→税抜用へ変更"</formula>
    </cfRule>
  </conditionalFormatting>
  <conditionalFormatting sqref="E57:F57">
    <cfRule type="expression" dxfId="235" priority="19">
      <formula>$B$23="１：税抜用"</formula>
    </cfRule>
  </conditionalFormatting>
  <conditionalFormatting sqref="E57:F57">
    <cfRule type="expression" dxfId="234" priority="20">
      <formula>$B$23="３：税抜→税込用へ変更"</formula>
    </cfRule>
  </conditionalFormatting>
  <conditionalFormatting sqref="E57:F57">
    <cfRule type="expression" dxfId="233" priority="21">
      <formula>$B$23="４：税込→税抜用へ変更"</formula>
    </cfRule>
  </conditionalFormatting>
  <conditionalFormatting sqref="G43">
    <cfRule type="expression" dxfId="232" priority="7">
      <formula>$B$23="１：税抜用"</formula>
    </cfRule>
  </conditionalFormatting>
  <conditionalFormatting sqref="G43">
    <cfRule type="expression" dxfId="231" priority="8">
      <formula>$B$23="３：税抜→税込用へ変更"</formula>
    </cfRule>
  </conditionalFormatting>
  <conditionalFormatting sqref="G43">
    <cfRule type="expression" dxfId="230" priority="9">
      <formula>$B$23="４：税込→税抜用へ変更"</formula>
    </cfRule>
  </conditionalFormatting>
  <conditionalFormatting sqref="H43:O43">
    <cfRule type="expression" dxfId="229" priority="4">
      <formula>$B$23="１：税抜用"</formula>
    </cfRule>
  </conditionalFormatting>
  <conditionalFormatting sqref="H43:O43">
    <cfRule type="expression" dxfId="228" priority="5">
      <formula>$B$23="３：税抜→税込用へ変更"</formula>
    </cfRule>
  </conditionalFormatting>
  <conditionalFormatting sqref="H43:O43">
    <cfRule type="expression" dxfId="227" priority="6">
      <formula>$B$23="４：税込→税抜用へ変更"</formula>
    </cfRule>
  </conditionalFormatting>
  <conditionalFormatting sqref="G26:O26">
    <cfRule type="expression" dxfId="226" priority="1">
      <formula>$B$23="２：税込用"</formula>
    </cfRule>
  </conditionalFormatting>
  <conditionalFormatting sqref="G26:O26">
    <cfRule type="expression" dxfId="225" priority="2">
      <formula>$B$23="３：税抜→税込用へ変更"</formula>
    </cfRule>
  </conditionalFormatting>
  <conditionalFormatting sqref="G26:O26">
    <cfRule type="expression" dxfId="224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300-000000000000}">
      <formula1>0</formula1>
    </dataValidation>
    <dataValidation type="list" allowBlank="1" showInputMessage="1" showErrorMessage="1" sqref="B23" xr:uid="{00000000-0002-0000-03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P60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B19" s="116"/>
      <c r="C19" s="115"/>
      <c r="D19" s="116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49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50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ht="15" customHeight="1" thickBot="1" x14ac:dyDescent="0.2">
      <c r="A25" s="100"/>
      <c r="B25" s="100"/>
      <c r="C25" s="114" t="s">
        <v>72</v>
      </c>
      <c r="D25" s="72" t="s">
        <v>55</v>
      </c>
      <c r="E25" s="2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>IF(G$41="",ROUNDDOWN(G$31*G$38,0),"　率設定ｴﾗｰ")</f>
        <v>0</v>
      </c>
      <c r="H32" s="9">
        <f t="shared" ref="H32:O32" si="3">IF(H$41="",ROUNDDOWN(H$31*H$38,0),"　率設定ｴﾗｰ")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61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>IF(G$58="",ROUNDDOWN(G$48*G$55,0),"　率設定ｴﾗｰ")</f>
        <v>0</v>
      </c>
      <c r="H49" s="9">
        <f t="shared" ref="H49:O49" si="11">IF(H$58="",ROUNDDOWN(H$48*H$55,0),"　率設定ｴﾗｰ")</f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</sheetData>
  <sheetProtection algorithmName="SHA-512" hashValue="ndlNE5jj99TVnB1rn8Iq5ubc0jVs3BssHosQNN8RBi1GawqlfoP6lwMVfUVqGSLzXLfvtHt2wXLu5TEpLZ+/0w==" saltValue="aRtv3xK+jmx3e0k6C7BoLA==" spinCount="100000" sheet="1" formatCells="0" formatColumns="0"/>
  <protectedRanges>
    <protectedRange sqref="F24" name="範囲2_1"/>
    <protectedRange sqref="G55:O55 G38:O38" name="範囲3_1"/>
    <protectedRange sqref="G27:O30" name="範囲6_4"/>
    <protectedRange sqref="G44:O47" name="範囲6_1_1"/>
    <protectedRange sqref="B23" name="範囲3_2"/>
  </protectedRanges>
  <mergeCells count="46">
    <mergeCell ref="E18:P18"/>
    <mergeCell ref="F19:P19"/>
    <mergeCell ref="F20:P20"/>
    <mergeCell ref="F23:P23"/>
    <mergeCell ref="F24:P24"/>
    <mergeCell ref="E35:F35"/>
    <mergeCell ref="E29:F29"/>
    <mergeCell ref="E38:F38"/>
    <mergeCell ref="E30:F30"/>
    <mergeCell ref="E32:F32"/>
    <mergeCell ref="E33:F33"/>
    <mergeCell ref="E34:F34"/>
    <mergeCell ref="E41:F41"/>
    <mergeCell ref="E43:F43"/>
    <mergeCell ref="E47:F47"/>
    <mergeCell ref="E49:F49"/>
    <mergeCell ref="E44:F44"/>
    <mergeCell ref="E45:F45"/>
    <mergeCell ref="E46:F46"/>
    <mergeCell ref="D42:E42"/>
    <mergeCell ref="D44:D54"/>
    <mergeCell ref="E48:F48"/>
    <mergeCell ref="E58:F58"/>
    <mergeCell ref="A22:B22"/>
    <mergeCell ref="F22:P22"/>
    <mergeCell ref="F21:P21"/>
    <mergeCell ref="E31:F31"/>
    <mergeCell ref="E26:F26"/>
    <mergeCell ref="E27:F27"/>
    <mergeCell ref="E28:F28"/>
    <mergeCell ref="A24:B24"/>
    <mergeCell ref="A26:B26"/>
    <mergeCell ref="D27:D37"/>
    <mergeCell ref="E36:F36"/>
    <mergeCell ref="E37:F37"/>
    <mergeCell ref="E40:F40"/>
    <mergeCell ref="E57:F57"/>
    <mergeCell ref="E39:F39"/>
    <mergeCell ref="A43:B43"/>
    <mergeCell ref="E50:F50"/>
    <mergeCell ref="E54:F54"/>
    <mergeCell ref="E55:F55"/>
    <mergeCell ref="E56:F56"/>
    <mergeCell ref="E52:F52"/>
    <mergeCell ref="E53:F53"/>
    <mergeCell ref="E51:F51"/>
  </mergeCells>
  <phoneticPr fontId="2"/>
  <conditionalFormatting sqref="C42:P42 P58 C57:D58 G57:P57 C44:P56 C43:F43 P43">
    <cfRule type="expression" dxfId="223" priority="157">
      <formula>$B$23="１：税抜用"</formula>
    </cfRule>
  </conditionalFormatting>
  <conditionalFormatting sqref="C25:P25 P41 C40:D41 G40:P40 C27:P39 C26:F26 P26">
    <cfRule type="expression" dxfId="222" priority="163">
      <formula>$B$23="２：税込用"</formula>
    </cfRule>
  </conditionalFormatting>
  <conditionalFormatting sqref="C25:P25 C42:P42 P41 P58 C40:D41 G40:P40 C57:D58 G57:P57 C27:P39 C26:F26 P26 C44:P56 C43:F43 P43">
    <cfRule type="expression" dxfId="221" priority="169">
      <formula>$B$23="３：税抜→税込用へ変更"</formula>
    </cfRule>
  </conditionalFormatting>
  <conditionalFormatting sqref="C25:P25 C42:P42 P41 P58 C40:D41 G40:P40 C57:D58 G57:P57 C27:P39 C26:F26 P26 C44:P56 C43:F43 P43">
    <cfRule type="expression" dxfId="220" priority="181">
      <formula>$B$23="４：税込→税抜用へ変更"</formula>
    </cfRule>
  </conditionalFormatting>
  <conditionalFormatting sqref="G41:O41">
    <cfRule type="expression" dxfId="219" priority="37">
      <formula>$B$23="２：税込用"</formula>
    </cfRule>
  </conditionalFormatting>
  <conditionalFormatting sqref="G41:O41">
    <cfRule type="expression" dxfId="218" priority="38">
      <formula>$B$23="３：税抜→税込用へ変更"</formula>
    </cfRule>
  </conditionalFormatting>
  <conditionalFormatting sqref="G41:O41">
    <cfRule type="expression" dxfId="217" priority="39">
      <formula>$B$23="４：税込→税抜用へ変更"</formula>
    </cfRule>
  </conditionalFormatting>
  <conditionalFormatting sqref="E41:F41">
    <cfRule type="expression" dxfId="216" priority="34">
      <formula>$B$23="２：税込用"</formula>
    </cfRule>
  </conditionalFormatting>
  <conditionalFormatting sqref="E41:F41">
    <cfRule type="expression" dxfId="215" priority="35">
      <formula>$B$23="３：税抜→税込用へ変更"</formula>
    </cfRule>
  </conditionalFormatting>
  <conditionalFormatting sqref="E41:F41">
    <cfRule type="expression" dxfId="214" priority="36">
      <formula>$B$23="４：税込→税抜用へ変更"</formula>
    </cfRule>
  </conditionalFormatting>
  <conditionalFormatting sqref="E58:O58">
    <cfRule type="expression" dxfId="213" priority="31">
      <formula>$B$23="１：税抜用"</formula>
    </cfRule>
  </conditionalFormatting>
  <conditionalFormatting sqref="E58:O58">
    <cfRule type="expression" dxfId="212" priority="32">
      <formula>$B$23="３：税抜→税込用へ変更"</formula>
    </cfRule>
  </conditionalFormatting>
  <conditionalFormatting sqref="E58:O58">
    <cfRule type="expression" dxfId="211" priority="33">
      <formula>$B$23="４：税込→税抜用へ変更"</formula>
    </cfRule>
  </conditionalFormatting>
  <conditionalFormatting sqref="E40:F40">
    <cfRule type="expression" dxfId="210" priority="28">
      <formula>$B$23="２：税込用"</formula>
    </cfRule>
  </conditionalFormatting>
  <conditionalFormatting sqref="E40:F40">
    <cfRule type="expression" dxfId="209" priority="29">
      <formula>$B$23="３：税抜→税込用へ変更"</formula>
    </cfRule>
  </conditionalFormatting>
  <conditionalFormatting sqref="E40:F40">
    <cfRule type="expression" dxfId="208" priority="30">
      <formula>$B$23="４：税込→税抜用へ変更"</formula>
    </cfRule>
  </conditionalFormatting>
  <conditionalFormatting sqref="E57:F57">
    <cfRule type="expression" dxfId="207" priority="22">
      <formula>$B$23="１：税抜用"</formula>
    </cfRule>
  </conditionalFormatting>
  <conditionalFormatting sqref="E57:F57">
    <cfRule type="expression" dxfId="206" priority="23">
      <formula>$B$23="３：税抜→税込用へ変更"</formula>
    </cfRule>
  </conditionalFormatting>
  <conditionalFormatting sqref="E57:F57">
    <cfRule type="expression" dxfId="205" priority="24">
      <formula>$B$23="４：税込→税抜用へ変更"</formula>
    </cfRule>
  </conditionalFormatting>
  <conditionalFormatting sqref="G26:O26">
    <cfRule type="expression" dxfId="204" priority="7">
      <formula>$B$23="２：税込用"</formula>
    </cfRule>
  </conditionalFormatting>
  <conditionalFormatting sqref="G26:O26">
    <cfRule type="expression" dxfId="203" priority="8">
      <formula>$B$23="３：税抜→税込用へ変更"</formula>
    </cfRule>
  </conditionalFormatting>
  <conditionalFormatting sqref="G26:O26">
    <cfRule type="expression" dxfId="202" priority="9">
      <formula>$B$23="４：税込→税抜用へ変更"</formula>
    </cfRule>
  </conditionalFormatting>
  <conditionalFormatting sqref="G43">
    <cfRule type="expression" dxfId="201" priority="4">
      <formula>$B$23="１：税抜用"</formula>
    </cfRule>
  </conditionalFormatting>
  <conditionalFormatting sqref="G43">
    <cfRule type="expression" dxfId="200" priority="5">
      <formula>$B$23="３：税抜→税込用へ変更"</formula>
    </cfRule>
  </conditionalFormatting>
  <conditionalFormatting sqref="G43">
    <cfRule type="expression" dxfId="199" priority="6">
      <formula>$B$23="４：税込→税抜用へ変更"</formula>
    </cfRule>
  </conditionalFormatting>
  <conditionalFormatting sqref="H43:O43">
    <cfRule type="expression" dxfId="198" priority="1">
      <formula>$B$23="１：税抜用"</formula>
    </cfRule>
  </conditionalFormatting>
  <conditionalFormatting sqref="H43:O43">
    <cfRule type="expression" dxfId="197" priority="2">
      <formula>$B$23="３：税抜→税込用へ変更"</formula>
    </cfRule>
  </conditionalFormatting>
  <conditionalFormatting sqref="H43:O43">
    <cfRule type="expression" dxfId="196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400-000000000000}">
      <formula1>0</formula1>
    </dataValidation>
    <dataValidation type="list" allowBlank="1" showInputMessage="1" showErrorMessage="1" sqref="B23" xr:uid="{00000000-0002-0000-04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P58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B19" s="116"/>
      <c r="C19" s="115"/>
      <c r="D19" s="124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49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51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ht="15" customHeight="1" thickBot="1" x14ac:dyDescent="0.2">
      <c r="A25" s="100"/>
      <c r="B25" s="100"/>
      <c r="C25" s="114" t="s">
        <v>72</v>
      </c>
      <c r="D25" s="72" t="s">
        <v>55</v>
      </c>
      <c r="E25" s="2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>IF(G$41="",ROUNDDOWN(G$31*G$38,0),"　率設定ｴﾗｰ")</f>
        <v>0</v>
      </c>
      <c r="H32" s="9">
        <f t="shared" ref="H32:O32" si="3">IF(H$41="",ROUNDDOWN(H$31*H$38,0),"　率設定ｴﾗｰ")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51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>IF(G$58="",ROUNDDOWN(G$48*G$55,0),"　率設定ｴﾗｰ")</f>
        <v>0</v>
      </c>
      <c r="H49" s="9">
        <f t="shared" ref="H49:O49" si="11">IF(H$58="",ROUNDDOWN(H$48*H$55,0),"　率設定ｴﾗｰ")</f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</sheetData>
  <sheetProtection algorithmName="SHA-512" hashValue="YfsMVRHZrV1HbpNm7TfAGY4JUPMK4wio28jk34D/uOSidJJsNV2OFUMp8cIIOB08bBmMYrVULAf+6B8bhfAHxw==" saltValue="+mO0pzxDxfjAWgpnYXbvdw==" spinCount="100000" sheet="1" formatCells="0" formatColumns="0"/>
  <protectedRanges>
    <protectedRange sqref="F24" name="範囲2_1"/>
    <protectedRange sqref="G55:O55 G38:O38" name="範囲3_1"/>
    <protectedRange sqref="G27:O30" name="範囲6_4"/>
    <protectedRange sqref="G44:O47" name="範囲6_1_1"/>
    <protectedRange sqref="B23" name="範囲3_2"/>
  </protectedRanges>
  <mergeCells count="46">
    <mergeCell ref="E55:F55"/>
    <mergeCell ref="E56:F56"/>
    <mergeCell ref="E18:P18"/>
    <mergeCell ref="D42:E42"/>
    <mergeCell ref="E38:F38"/>
    <mergeCell ref="E39:F39"/>
    <mergeCell ref="E41:F41"/>
    <mergeCell ref="E40:F40"/>
    <mergeCell ref="F19:P19"/>
    <mergeCell ref="E58:F58"/>
    <mergeCell ref="A43:B43"/>
    <mergeCell ref="D44:D54"/>
    <mergeCell ref="E51:F51"/>
    <mergeCell ref="E53:F53"/>
    <mergeCell ref="E54:F54"/>
    <mergeCell ref="E45:F45"/>
    <mergeCell ref="E43:F43"/>
    <mergeCell ref="E44:F44"/>
    <mergeCell ref="E50:F50"/>
    <mergeCell ref="E52:F52"/>
    <mergeCell ref="E46:F46"/>
    <mergeCell ref="E47:F47"/>
    <mergeCell ref="E48:F48"/>
    <mergeCell ref="E49:F49"/>
    <mergeCell ref="E57:F57"/>
    <mergeCell ref="A26:B26"/>
    <mergeCell ref="D27:D37"/>
    <mergeCell ref="E33:F33"/>
    <mergeCell ref="E35:F35"/>
    <mergeCell ref="E36:F36"/>
    <mergeCell ref="E26:F26"/>
    <mergeCell ref="E27:F27"/>
    <mergeCell ref="E28:F28"/>
    <mergeCell ref="E29:F29"/>
    <mergeCell ref="E30:F30"/>
    <mergeCell ref="E31:F31"/>
    <mergeCell ref="E32:F32"/>
    <mergeCell ref="E34:F34"/>
    <mergeCell ref="E37:F37"/>
    <mergeCell ref="A24:B24"/>
    <mergeCell ref="F20:P20"/>
    <mergeCell ref="F21:P21"/>
    <mergeCell ref="A22:B22"/>
    <mergeCell ref="F22:P22"/>
    <mergeCell ref="F23:P23"/>
    <mergeCell ref="F24:P24"/>
  </mergeCells>
  <phoneticPr fontId="2"/>
  <conditionalFormatting sqref="C42:P42 P58 C57:D58 G57:P57 C44:P56 C43:F43 P43">
    <cfRule type="expression" dxfId="195" priority="179">
      <formula>$B$23="１：税抜用"</formula>
    </cfRule>
  </conditionalFormatting>
  <conditionalFormatting sqref="C25:P25 P41 C40:D41 G40:P40 C27:P39 C26:F26 P26">
    <cfRule type="expression" dxfId="194" priority="185">
      <formula>$B$23="２：税込用"</formula>
    </cfRule>
  </conditionalFormatting>
  <conditionalFormatting sqref="C25:P25 C42:P42 P41 P58 C40:D41 G40:P40 C57:D58 G57:P57 C27:P39 C26:F26 P26 C44:P56 C43:F43 P43">
    <cfRule type="expression" dxfId="193" priority="191">
      <formula>$B$23="３：税抜→税込用へ変更"</formula>
    </cfRule>
  </conditionalFormatting>
  <conditionalFormatting sqref="C25:P25 C42:P42 P41 P58 C40:D41 G40:P40 C57:D58 G57:P57 C27:P39 C26:F26 P26 C44:P56 C43:F43 P43">
    <cfRule type="expression" dxfId="192" priority="203">
      <formula>$B$23="４：税込→税抜用へ変更"</formula>
    </cfRule>
  </conditionalFormatting>
  <conditionalFormatting sqref="G41:O41">
    <cfRule type="expression" dxfId="191" priority="34">
      <formula>$B$23="２：税込用"</formula>
    </cfRule>
  </conditionalFormatting>
  <conditionalFormatting sqref="G41:O41">
    <cfRule type="expression" dxfId="190" priority="35">
      <formula>$B$23="３：税抜→税込用へ変更"</formula>
    </cfRule>
  </conditionalFormatting>
  <conditionalFormatting sqref="G41:O41">
    <cfRule type="expression" dxfId="189" priority="36">
      <formula>$B$23="４：税込→税抜用へ変更"</formula>
    </cfRule>
  </conditionalFormatting>
  <conditionalFormatting sqref="E41:F41">
    <cfRule type="expression" dxfId="188" priority="31">
      <formula>$B$23="２：税込用"</formula>
    </cfRule>
  </conditionalFormatting>
  <conditionalFormatting sqref="E41:F41">
    <cfRule type="expression" dxfId="187" priority="32">
      <formula>$B$23="３：税抜→税込用へ変更"</formula>
    </cfRule>
  </conditionalFormatting>
  <conditionalFormatting sqref="E41:F41">
    <cfRule type="expression" dxfId="186" priority="33">
      <formula>$B$23="４：税込→税抜用へ変更"</formula>
    </cfRule>
  </conditionalFormatting>
  <conditionalFormatting sqref="E58:O58">
    <cfRule type="expression" dxfId="185" priority="28">
      <formula>$B$23="１：税抜用"</formula>
    </cfRule>
  </conditionalFormatting>
  <conditionalFormatting sqref="E58:O58">
    <cfRule type="expression" dxfId="184" priority="29">
      <formula>$B$23="３：税抜→税込用へ変更"</formula>
    </cfRule>
  </conditionalFormatting>
  <conditionalFormatting sqref="E58:O58">
    <cfRule type="expression" dxfId="183" priority="30">
      <formula>$B$23="４：税込→税抜用へ変更"</formula>
    </cfRule>
  </conditionalFormatting>
  <conditionalFormatting sqref="E40:F40">
    <cfRule type="expression" dxfId="182" priority="25">
      <formula>$B$23="２：税込用"</formula>
    </cfRule>
  </conditionalFormatting>
  <conditionalFormatting sqref="E40:F40">
    <cfRule type="expression" dxfId="181" priority="26">
      <formula>$B$23="３：税抜→税込用へ変更"</formula>
    </cfRule>
  </conditionalFormatting>
  <conditionalFormatting sqref="E40:F40">
    <cfRule type="expression" dxfId="180" priority="27">
      <formula>$B$23="４：税込→税抜用へ変更"</formula>
    </cfRule>
  </conditionalFormatting>
  <conditionalFormatting sqref="E57:F57">
    <cfRule type="expression" dxfId="179" priority="19">
      <formula>$B$23="１：税抜用"</formula>
    </cfRule>
  </conditionalFormatting>
  <conditionalFormatting sqref="E57:F57">
    <cfRule type="expression" dxfId="178" priority="20">
      <formula>$B$23="３：税抜→税込用へ変更"</formula>
    </cfRule>
  </conditionalFormatting>
  <conditionalFormatting sqref="E57:F57">
    <cfRule type="expression" dxfId="177" priority="21">
      <formula>$B$23="４：税込→税抜用へ変更"</formula>
    </cfRule>
  </conditionalFormatting>
  <conditionalFormatting sqref="G26:O26">
    <cfRule type="expression" dxfId="176" priority="7">
      <formula>$B$23="２：税込用"</formula>
    </cfRule>
  </conditionalFormatting>
  <conditionalFormatting sqref="G26:O26">
    <cfRule type="expression" dxfId="175" priority="8">
      <formula>$B$23="３：税抜→税込用へ変更"</formula>
    </cfRule>
  </conditionalFormatting>
  <conditionalFormatting sqref="G26:O26">
    <cfRule type="expression" dxfId="174" priority="9">
      <formula>$B$23="４：税込→税抜用へ変更"</formula>
    </cfRule>
  </conditionalFormatting>
  <conditionalFormatting sqref="G43">
    <cfRule type="expression" dxfId="173" priority="4">
      <formula>$B$23="１：税抜用"</formula>
    </cfRule>
  </conditionalFormatting>
  <conditionalFormatting sqref="G43">
    <cfRule type="expression" dxfId="172" priority="5">
      <formula>$B$23="３：税抜→税込用へ変更"</formula>
    </cfRule>
  </conditionalFormatting>
  <conditionalFormatting sqref="G43">
    <cfRule type="expression" dxfId="171" priority="6">
      <formula>$B$23="４：税込→税抜用へ変更"</formula>
    </cfRule>
  </conditionalFormatting>
  <conditionalFormatting sqref="H43:O43">
    <cfRule type="expression" dxfId="170" priority="1">
      <formula>$B$23="１：税抜用"</formula>
    </cfRule>
  </conditionalFormatting>
  <conditionalFormatting sqref="H43:O43">
    <cfRule type="expression" dxfId="169" priority="2">
      <formula>$B$23="３：税抜→税込用へ変更"</formula>
    </cfRule>
  </conditionalFormatting>
  <conditionalFormatting sqref="H43:O43">
    <cfRule type="expression" dxfId="168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500-000000000000}">
      <formula1>0</formula1>
    </dataValidation>
    <dataValidation type="list" allowBlank="1" showInputMessage="1" showErrorMessage="1" sqref="B23" xr:uid="{00000000-0002-0000-05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  <pageSetUpPr fitToPage="1"/>
  </sheetPr>
  <dimension ref="A1:P62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7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B19" s="116"/>
      <c r="C19" s="115"/>
      <c r="D19" s="124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30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50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ht="15" customHeight="1" thickBot="1" x14ac:dyDescent="0.2">
      <c r="A25" s="100"/>
      <c r="B25" s="100"/>
      <c r="C25" s="114" t="s">
        <v>72</v>
      </c>
      <c r="D25" s="72" t="s">
        <v>55</v>
      </c>
      <c r="E25" s="2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>IF(G$41="",ROUNDDOWN(G$31*G$38,0),"　率設定ｴﾗｰ")</f>
        <v>0</v>
      </c>
      <c r="H32" s="9">
        <f t="shared" ref="H32:O32" si="3">IF(H$41="",ROUNDDOWN(H$31*H$38,0),"　率設定ｴﾗｰ")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>IF(G$58="",ROUNDDOWN(G$48*G$55,0),"　率設定ｴﾗｰ")</f>
        <v>0</v>
      </c>
      <c r="H49" s="9">
        <f t="shared" ref="H49:O49" si="11">IF(H$58="",ROUNDDOWN(H$48*H$55,0),"　率設定ｴﾗｰ")</f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  <row r="61" spans="1:16" x14ac:dyDescent="0.15">
      <c r="A61" s="100"/>
      <c r="B61" s="100"/>
    </row>
    <row r="62" spans="1:16" x14ac:dyDescent="0.15">
      <c r="A62" s="100"/>
      <c r="B62" s="100"/>
    </row>
  </sheetData>
  <sheetProtection algorithmName="SHA-512" hashValue="AFcLF0Tp1hN+tv9n9Vn8i5qKV5sWzONQX4mFUHoQ0d+BDo2MBkLVzyAzF/+3CJ6RPF0JvCl+Q0mWfHyRHtgVRg==" saltValue="O17wqUtgq1Dy+xiwG8cFiA==" spinCount="100000" sheet="1" formatCells="0" formatColumns="0"/>
  <protectedRanges>
    <protectedRange sqref="F24" name="範囲2_1_2"/>
    <protectedRange sqref="G38:O38 G55:O55" name="範囲3_1"/>
    <protectedRange sqref="G27:O30" name="範囲6_4"/>
    <protectedRange sqref="G44:O47" name="範囲6_1_1"/>
    <protectedRange sqref="B23" name="範囲3_2"/>
  </protectedRanges>
  <mergeCells count="46">
    <mergeCell ref="E55:F55"/>
    <mergeCell ref="E56:F56"/>
    <mergeCell ref="E18:P18"/>
    <mergeCell ref="D42:E42"/>
    <mergeCell ref="E38:F38"/>
    <mergeCell ref="E39:F39"/>
    <mergeCell ref="E41:F41"/>
    <mergeCell ref="E40:F40"/>
    <mergeCell ref="F19:P19"/>
    <mergeCell ref="E58:F58"/>
    <mergeCell ref="A43:B43"/>
    <mergeCell ref="D44:D54"/>
    <mergeCell ref="E51:F51"/>
    <mergeCell ref="E53:F53"/>
    <mergeCell ref="E54:F54"/>
    <mergeCell ref="E45:F45"/>
    <mergeCell ref="E43:F43"/>
    <mergeCell ref="E44:F44"/>
    <mergeCell ref="E50:F50"/>
    <mergeCell ref="E52:F52"/>
    <mergeCell ref="E46:F46"/>
    <mergeCell ref="E47:F47"/>
    <mergeCell ref="E48:F48"/>
    <mergeCell ref="E49:F49"/>
    <mergeCell ref="E57:F57"/>
    <mergeCell ref="A26:B26"/>
    <mergeCell ref="D27:D37"/>
    <mergeCell ref="E33:F33"/>
    <mergeCell ref="E35:F35"/>
    <mergeCell ref="E36:F36"/>
    <mergeCell ref="E26:F26"/>
    <mergeCell ref="E27:F27"/>
    <mergeCell ref="E28:F28"/>
    <mergeCell ref="E29:F29"/>
    <mergeCell ref="E30:F30"/>
    <mergeCell ref="E31:F31"/>
    <mergeCell ref="E32:F32"/>
    <mergeCell ref="E34:F34"/>
    <mergeCell ref="E37:F37"/>
    <mergeCell ref="A24:B24"/>
    <mergeCell ref="F20:P20"/>
    <mergeCell ref="F21:P21"/>
    <mergeCell ref="A22:B22"/>
    <mergeCell ref="F22:P22"/>
    <mergeCell ref="F23:P23"/>
    <mergeCell ref="F24:P24"/>
  </mergeCells>
  <phoneticPr fontId="2"/>
  <conditionalFormatting sqref="C42:P42 P58 C57:D58 G57:P57 C44:P56 C43:F43 P43">
    <cfRule type="expression" dxfId="167" priority="204">
      <formula>$B$23="１：税抜用"</formula>
    </cfRule>
  </conditionalFormatting>
  <conditionalFormatting sqref="C25:P25 P41 C40:D41 G40:P40 C27:P39 C26:F26 P26">
    <cfRule type="expression" dxfId="166" priority="210">
      <formula>$B$23="２：税込用"</formula>
    </cfRule>
  </conditionalFormatting>
  <conditionalFormatting sqref="C25:P25 C42:P42 P41 P58 C40:D41 G40:P40 C57:D58 G57:P57 C27:P39 C26:F26 P26 C44:P56 C43:F43 P43">
    <cfRule type="expression" dxfId="165" priority="216">
      <formula>$B$23="３：税抜→税込用へ変更"</formula>
    </cfRule>
  </conditionalFormatting>
  <conditionalFormatting sqref="C25:P25 C42:P42 P41 P58 C40:D41 G40:P40 C57:D58 G57:P57 C27:P39 C26:F26 P26 C44:P56 C43:F43 P43">
    <cfRule type="expression" dxfId="164" priority="228">
      <formula>$B$23="４：税込→税抜用へ変更"</formula>
    </cfRule>
  </conditionalFormatting>
  <conditionalFormatting sqref="G41:O41">
    <cfRule type="expression" dxfId="163" priority="34">
      <formula>$B$23="２：税込用"</formula>
    </cfRule>
  </conditionalFormatting>
  <conditionalFormatting sqref="G41:O41">
    <cfRule type="expression" dxfId="162" priority="35">
      <formula>$B$23="３：税抜→税込用へ変更"</formula>
    </cfRule>
  </conditionalFormatting>
  <conditionalFormatting sqref="G41:O41">
    <cfRule type="expression" dxfId="161" priority="36">
      <formula>$B$23="４：税込→税抜用へ変更"</formula>
    </cfRule>
  </conditionalFormatting>
  <conditionalFormatting sqref="E41:F41">
    <cfRule type="expression" dxfId="160" priority="31">
      <formula>$B$23="２：税込用"</formula>
    </cfRule>
  </conditionalFormatting>
  <conditionalFormatting sqref="E41:F41">
    <cfRule type="expression" dxfId="159" priority="32">
      <formula>$B$23="３：税抜→税込用へ変更"</formula>
    </cfRule>
  </conditionalFormatting>
  <conditionalFormatting sqref="E41:F41">
    <cfRule type="expression" dxfId="158" priority="33">
      <formula>$B$23="４：税込→税抜用へ変更"</formula>
    </cfRule>
  </conditionalFormatting>
  <conditionalFormatting sqref="E58:O58">
    <cfRule type="expression" dxfId="157" priority="28">
      <formula>$B$23="１：税抜用"</formula>
    </cfRule>
  </conditionalFormatting>
  <conditionalFormatting sqref="E58:O58">
    <cfRule type="expression" dxfId="156" priority="29">
      <formula>$B$23="３：税抜→税込用へ変更"</formula>
    </cfRule>
  </conditionalFormatting>
  <conditionalFormatting sqref="E58:O58">
    <cfRule type="expression" dxfId="155" priority="30">
      <formula>$B$23="４：税込→税抜用へ変更"</formula>
    </cfRule>
  </conditionalFormatting>
  <conditionalFormatting sqref="E40:F40">
    <cfRule type="expression" dxfId="154" priority="25">
      <formula>$B$23="２：税込用"</formula>
    </cfRule>
  </conditionalFormatting>
  <conditionalFormatting sqref="E40:F40">
    <cfRule type="expression" dxfId="153" priority="26">
      <formula>$B$23="３：税抜→税込用へ変更"</formula>
    </cfRule>
  </conditionalFormatting>
  <conditionalFormatting sqref="E40:F40">
    <cfRule type="expression" dxfId="152" priority="27">
      <formula>$B$23="４：税込→税抜用へ変更"</formula>
    </cfRule>
  </conditionalFormatting>
  <conditionalFormatting sqref="E57:F57">
    <cfRule type="expression" dxfId="151" priority="19">
      <formula>$B$23="１：税抜用"</formula>
    </cfRule>
  </conditionalFormatting>
  <conditionalFormatting sqref="E57:F57">
    <cfRule type="expression" dxfId="150" priority="20">
      <formula>$B$23="３：税抜→税込用へ変更"</formula>
    </cfRule>
  </conditionalFormatting>
  <conditionalFormatting sqref="E57:F57">
    <cfRule type="expression" dxfId="149" priority="21">
      <formula>$B$23="４：税込→税抜用へ変更"</formula>
    </cfRule>
  </conditionalFormatting>
  <conditionalFormatting sqref="G26:O26">
    <cfRule type="expression" dxfId="148" priority="7">
      <formula>$B$23="２：税込用"</formula>
    </cfRule>
  </conditionalFormatting>
  <conditionalFormatting sqref="G26:O26">
    <cfRule type="expression" dxfId="147" priority="8">
      <formula>$B$23="３：税抜→税込用へ変更"</formula>
    </cfRule>
  </conditionalFormatting>
  <conditionalFormatting sqref="G26:O26">
    <cfRule type="expression" dxfId="146" priority="9">
      <formula>$B$23="４：税込→税抜用へ変更"</formula>
    </cfRule>
  </conditionalFormatting>
  <conditionalFormatting sqref="G43">
    <cfRule type="expression" dxfId="145" priority="4">
      <formula>$B$23="１：税抜用"</formula>
    </cfRule>
  </conditionalFormatting>
  <conditionalFormatting sqref="G43">
    <cfRule type="expression" dxfId="144" priority="5">
      <formula>$B$23="３：税抜→税込用へ変更"</formula>
    </cfRule>
  </conditionalFormatting>
  <conditionalFormatting sqref="G43">
    <cfRule type="expression" dxfId="143" priority="6">
      <formula>$B$23="４：税込→税抜用へ変更"</formula>
    </cfRule>
  </conditionalFormatting>
  <conditionalFormatting sqref="H43:O43">
    <cfRule type="expression" dxfId="142" priority="1">
      <formula>$B$23="１：税抜用"</formula>
    </cfRule>
  </conditionalFormatting>
  <conditionalFormatting sqref="H43:O43">
    <cfRule type="expression" dxfId="141" priority="2">
      <formula>$B$23="３：税抜→税込用へ変更"</formula>
    </cfRule>
  </conditionalFormatting>
  <conditionalFormatting sqref="H43:O43">
    <cfRule type="expression" dxfId="140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600-000000000000}">
      <formula1>0</formula1>
    </dataValidation>
    <dataValidation type="list" allowBlank="1" showInputMessage="1" showErrorMessage="1" sqref="B23" xr:uid="{00000000-0002-0000-06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P64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B19" s="116"/>
      <c r="C19" s="115"/>
      <c r="D19" s="116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30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31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ht="15" customHeight="1" thickBot="1" x14ac:dyDescent="0.2">
      <c r="A25" s="100"/>
      <c r="B25" s="100"/>
      <c r="C25" s="114" t="s">
        <v>72</v>
      </c>
      <c r="D25" s="72" t="s">
        <v>55</v>
      </c>
      <c r="E25" s="2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 t="shared" ref="G32:O32" si="3">IF(G$41="",ROUNDDOWN(G$31*G$38,0),"　率設定ｴﾗｰ")</f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 t="shared" ref="G49:O49" si="11">IF(G$58="",ROUNDDOWN(G$48*G$55,0),"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  <row r="61" spans="1:16" x14ac:dyDescent="0.15">
      <c r="A61" s="100"/>
      <c r="B61" s="100"/>
    </row>
    <row r="62" spans="1:16" x14ac:dyDescent="0.15">
      <c r="A62" s="100"/>
      <c r="B62" s="100"/>
    </row>
    <row r="63" spans="1:16" x14ac:dyDescent="0.15">
      <c r="A63" s="100"/>
      <c r="B63" s="100"/>
    </row>
    <row r="64" spans="1:16" x14ac:dyDescent="0.15">
      <c r="A64" s="100"/>
      <c r="B64" s="100"/>
    </row>
  </sheetData>
  <sheetProtection algorithmName="SHA-512" hashValue="ZddtMH86R1ws/R7feJGnX3m155dD/0JErCg6M1LGX7lJpt7A3ZppspzHJSF1DdQsFsxrKshbVh0gvZjUvx269Q==" saltValue="3qAtpzlz9L0ahU7wIzAmUQ==" spinCount="100000" sheet="1" formatCells="0" formatColumns="0"/>
  <protectedRanges>
    <protectedRange sqref="F24" name="範囲2_1_1"/>
    <protectedRange sqref="G38:O38 G55:O55" name="範囲3"/>
    <protectedRange sqref="G27:O30" name="範囲6"/>
    <protectedRange sqref="G44:O47" name="範囲6_1"/>
    <protectedRange sqref="B23" name="範囲3_2"/>
  </protectedRanges>
  <mergeCells count="46">
    <mergeCell ref="E55:F55"/>
    <mergeCell ref="E56:F56"/>
    <mergeCell ref="E18:P18"/>
    <mergeCell ref="D42:E42"/>
    <mergeCell ref="E38:F38"/>
    <mergeCell ref="E39:F39"/>
    <mergeCell ref="E41:F41"/>
    <mergeCell ref="E40:F40"/>
    <mergeCell ref="F19:P19"/>
    <mergeCell ref="E58:F58"/>
    <mergeCell ref="A43:B43"/>
    <mergeCell ref="D44:D54"/>
    <mergeCell ref="E51:F51"/>
    <mergeCell ref="E53:F53"/>
    <mergeCell ref="E54:F54"/>
    <mergeCell ref="E45:F45"/>
    <mergeCell ref="E43:F43"/>
    <mergeCell ref="E44:F44"/>
    <mergeCell ref="E50:F50"/>
    <mergeCell ref="E52:F52"/>
    <mergeCell ref="E46:F46"/>
    <mergeCell ref="E47:F47"/>
    <mergeCell ref="E48:F48"/>
    <mergeCell ref="E49:F49"/>
    <mergeCell ref="E57:F57"/>
    <mergeCell ref="A26:B26"/>
    <mergeCell ref="D27:D37"/>
    <mergeCell ref="E33:F33"/>
    <mergeCell ref="E35:F35"/>
    <mergeCell ref="E36:F36"/>
    <mergeCell ref="E26:F26"/>
    <mergeCell ref="E27:F27"/>
    <mergeCell ref="E28:F28"/>
    <mergeCell ref="E29:F29"/>
    <mergeCell ref="E30:F30"/>
    <mergeCell ref="E31:F31"/>
    <mergeCell ref="E32:F32"/>
    <mergeCell ref="E34:F34"/>
    <mergeCell ref="E37:F37"/>
    <mergeCell ref="A24:B24"/>
    <mergeCell ref="F20:P20"/>
    <mergeCell ref="F21:P21"/>
    <mergeCell ref="A22:B22"/>
    <mergeCell ref="F22:P22"/>
    <mergeCell ref="F23:P23"/>
    <mergeCell ref="F24:P24"/>
  </mergeCells>
  <phoneticPr fontId="2"/>
  <conditionalFormatting sqref="C42:P42 P58 C57:D58 G57:P57 C44:P56 C43:F43 P43">
    <cfRule type="expression" dxfId="139" priority="229">
      <formula>$B$23="１：税抜用"</formula>
    </cfRule>
  </conditionalFormatting>
  <conditionalFormatting sqref="C25:P25 P41 C40:D41 G40:P40 C27:P39 C26:F26 P26">
    <cfRule type="expression" dxfId="138" priority="235">
      <formula>$B$23="２：税込用"</formula>
    </cfRule>
  </conditionalFormatting>
  <conditionalFormatting sqref="C25:P25 C42:P42 P41 P58 C40:D41 G40:P40 C57:D58 G57:P57 C27:P39 C26:F26 P26 C44:P56 C43:F43 P43">
    <cfRule type="expression" dxfId="137" priority="241">
      <formula>$B$23="３：税抜→税込用へ変更"</formula>
    </cfRule>
  </conditionalFormatting>
  <conditionalFormatting sqref="C25:P25 C42:P42 P41 P58 C40:D41 G40:P40 C57:D58 G57:P57 C27:P39 C26:F26 P26 C44:P56 C43:F43 P43">
    <cfRule type="expression" dxfId="136" priority="253">
      <formula>$B$23="４：税込→税抜用へ変更"</formula>
    </cfRule>
  </conditionalFormatting>
  <conditionalFormatting sqref="G41:O41">
    <cfRule type="expression" dxfId="135" priority="34">
      <formula>$B$23="２：税込用"</formula>
    </cfRule>
  </conditionalFormatting>
  <conditionalFormatting sqref="G41:O41">
    <cfRule type="expression" dxfId="134" priority="35">
      <formula>$B$23="３：税抜→税込用へ変更"</formula>
    </cfRule>
  </conditionalFormatting>
  <conditionalFormatting sqref="G41:O41">
    <cfRule type="expression" dxfId="133" priority="36">
      <formula>$B$23="４：税込→税抜用へ変更"</formula>
    </cfRule>
  </conditionalFormatting>
  <conditionalFormatting sqref="E41:F41">
    <cfRule type="expression" dxfId="132" priority="31">
      <formula>$B$23="２：税込用"</formula>
    </cfRule>
  </conditionalFormatting>
  <conditionalFormatting sqref="E41:F41">
    <cfRule type="expression" dxfId="131" priority="32">
      <formula>$B$23="３：税抜→税込用へ変更"</formula>
    </cfRule>
  </conditionalFormatting>
  <conditionalFormatting sqref="E41:F41">
    <cfRule type="expression" dxfId="130" priority="33">
      <formula>$B$23="４：税込→税抜用へ変更"</formula>
    </cfRule>
  </conditionalFormatting>
  <conditionalFormatting sqref="E58:O58">
    <cfRule type="expression" dxfId="129" priority="28">
      <formula>$B$23="１：税抜用"</formula>
    </cfRule>
  </conditionalFormatting>
  <conditionalFormatting sqref="E58:O58">
    <cfRule type="expression" dxfId="128" priority="29">
      <formula>$B$23="３：税抜→税込用へ変更"</formula>
    </cfRule>
  </conditionalFormatting>
  <conditionalFormatting sqref="E58:O58">
    <cfRule type="expression" dxfId="127" priority="30">
      <formula>$B$23="４：税込→税抜用へ変更"</formula>
    </cfRule>
  </conditionalFormatting>
  <conditionalFormatting sqref="E40:F40">
    <cfRule type="expression" dxfId="126" priority="25">
      <formula>$B$23="２：税込用"</formula>
    </cfRule>
  </conditionalFormatting>
  <conditionalFormatting sqref="E40:F40">
    <cfRule type="expression" dxfId="125" priority="26">
      <formula>$B$23="３：税抜→税込用へ変更"</formula>
    </cfRule>
  </conditionalFormatting>
  <conditionalFormatting sqref="E40:F40">
    <cfRule type="expression" dxfId="124" priority="27">
      <formula>$B$23="４：税込→税抜用へ変更"</formula>
    </cfRule>
  </conditionalFormatting>
  <conditionalFormatting sqref="E57:F57">
    <cfRule type="expression" dxfId="123" priority="19">
      <formula>$B$23="１：税抜用"</formula>
    </cfRule>
  </conditionalFormatting>
  <conditionalFormatting sqref="E57:F57">
    <cfRule type="expression" dxfId="122" priority="20">
      <formula>$B$23="３：税抜→税込用へ変更"</formula>
    </cfRule>
  </conditionalFormatting>
  <conditionalFormatting sqref="E57:F57">
    <cfRule type="expression" dxfId="121" priority="21">
      <formula>$B$23="４：税込→税抜用へ変更"</formula>
    </cfRule>
  </conditionalFormatting>
  <conditionalFormatting sqref="G26:O26">
    <cfRule type="expression" dxfId="120" priority="7">
      <formula>$B$23="２：税込用"</formula>
    </cfRule>
  </conditionalFormatting>
  <conditionalFormatting sqref="G26:O26">
    <cfRule type="expression" dxfId="119" priority="8">
      <formula>$B$23="３：税抜→税込用へ変更"</formula>
    </cfRule>
  </conditionalFormatting>
  <conditionalFormatting sqref="G26:O26">
    <cfRule type="expression" dxfId="118" priority="9">
      <formula>$B$23="４：税込→税抜用へ変更"</formula>
    </cfRule>
  </conditionalFormatting>
  <conditionalFormatting sqref="G43">
    <cfRule type="expression" dxfId="117" priority="4">
      <formula>$B$23="１：税抜用"</formula>
    </cfRule>
  </conditionalFormatting>
  <conditionalFormatting sqref="G43">
    <cfRule type="expression" dxfId="116" priority="5">
      <formula>$B$23="３：税抜→税込用へ変更"</formula>
    </cfRule>
  </conditionalFormatting>
  <conditionalFormatting sqref="G43">
    <cfRule type="expression" dxfId="115" priority="6">
      <formula>$B$23="４：税込→税抜用へ変更"</formula>
    </cfRule>
  </conditionalFormatting>
  <conditionalFormatting sqref="H43:O43">
    <cfRule type="expression" dxfId="114" priority="1">
      <formula>$B$23="１：税抜用"</formula>
    </cfRule>
  </conditionalFormatting>
  <conditionalFormatting sqref="H43:O43">
    <cfRule type="expression" dxfId="113" priority="2">
      <formula>$B$23="３：税抜→税込用へ変更"</formula>
    </cfRule>
  </conditionalFormatting>
  <conditionalFormatting sqref="H43:O43">
    <cfRule type="expression" dxfId="112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700-000000000000}">
      <formula1>0</formula1>
    </dataValidation>
    <dataValidation type="list" allowBlank="1" showInputMessage="1" showErrorMessage="1" sqref="B23" xr:uid="{00000000-0002-0000-07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  <pageSetUpPr fitToPage="1"/>
  </sheetPr>
  <dimension ref="A1:P67"/>
  <sheetViews>
    <sheetView zoomScale="90" zoomScaleNormal="90" workbookViewId="0">
      <selection activeCell="E19" sqref="E19"/>
    </sheetView>
  </sheetViews>
  <sheetFormatPr defaultRowHeight="13.5" x14ac:dyDescent="0.15"/>
  <cols>
    <col min="1" max="1" width="14.625" customWidth="1"/>
    <col min="2" max="2" width="20.625" customWidth="1"/>
    <col min="3" max="3" width="3.625" style="105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x14ac:dyDescent="0.15">
      <c r="A1" s="12" t="str">
        <f>代表研究者用!A1</f>
        <v>様式K-3-1a (2019-2)</v>
      </c>
    </row>
    <row r="2" spans="1:16" ht="14.25" x14ac:dyDescent="0.15">
      <c r="A2" s="12"/>
      <c r="B2" s="3"/>
      <c r="C2" s="5"/>
      <c r="D2" s="3"/>
      <c r="E2" s="108" t="str">
        <f>代表研究者用!E2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x14ac:dyDescent="0.15">
      <c r="A3" s="3"/>
      <c r="B3" s="3"/>
      <c r="C3" s="5"/>
      <c r="D3" s="3"/>
      <c r="E3" s="84" t="str">
        <f>代表研究者用!E3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x14ac:dyDescent="0.15">
      <c r="A4" s="3"/>
      <c r="B4" s="3"/>
      <c r="C4" s="5"/>
      <c r="D4" s="3"/>
      <c r="E4" s="107" t="str">
        <f>代表研究者用!E4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15">
      <c r="A5" s="3"/>
      <c r="B5" s="3"/>
      <c r="C5" s="5"/>
      <c r="D5" s="3"/>
      <c r="E5" s="107" t="str">
        <f>代表研究者用!E5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A6" s="3"/>
      <c r="B6" s="3"/>
      <c r="C6" s="5"/>
      <c r="D6" s="3"/>
      <c r="E6" s="107" t="str">
        <f>代表研究者用!E6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15">
      <c r="A7" s="3"/>
      <c r="B7" s="3"/>
      <c r="C7" s="5"/>
      <c r="D7" s="5"/>
      <c r="E7" s="107" t="str">
        <f>代表研究者用!E7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3"/>
      <c r="B8" s="3"/>
      <c r="C8" s="5"/>
      <c r="D8" s="5"/>
      <c r="E8" s="107" t="str">
        <f>代表研究者用!E8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x14ac:dyDescent="0.15">
      <c r="A9" s="3"/>
      <c r="B9" s="3"/>
      <c r="C9" s="5"/>
      <c r="D9" s="5"/>
      <c r="E9" s="84" t="str">
        <f>代表研究者用!E9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x14ac:dyDescent="0.15">
      <c r="A10" s="3"/>
      <c r="B10" s="3"/>
      <c r="C10" s="5"/>
      <c r="D10" s="5"/>
      <c r="E10" s="84" t="str">
        <f>代表研究者用!E10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 x14ac:dyDescent="0.15">
      <c r="A11" s="3"/>
      <c r="B11" s="3"/>
      <c r="C11" s="5"/>
      <c r="D11" s="3"/>
      <c r="E11" s="84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15">
      <c r="A12" s="3"/>
      <c r="B12" s="3"/>
      <c r="C12" s="5"/>
      <c r="D12" s="5"/>
      <c r="E12" s="107" t="str">
        <f>代表研究者用!E12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5"/>
      <c r="D13" s="5"/>
      <c r="E13" s="107" t="str">
        <f>代表研究者用!E13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 x14ac:dyDescent="0.15">
      <c r="A14" s="3"/>
      <c r="B14" s="3"/>
      <c r="C14" s="5"/>
      <c r="D14" s="3"/>
      <c r="E14" s="107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 x14ac:dyDescent="0.15">
      <c r="A15" s="3"/>
      <c r="B15" s="3"/>
      <c r="C15" s="5"/>
      <c r="D15" s="3"/>
      <c r="E15" s="107" t="str">
        <f>代表研究者用!E15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15">
      <c r="A16" s="3"/>
      <c r="B16" s="3"/>
      <c r="C16" s="5"/>
      <c r="D16" s="3"/>
      <c r="E16" s="107" t="str">
        <f>代表研究者用!E16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15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 x14ac:dyDescent="0.15">
      <c r="A18" s="3"/>
      <c r="B18" s="3"/>
      <c r="C18" s="5"/>
      <c r="D18" s="3"/>
      <c r="E18" s="207" t="str">
        <f>代表研究者用!$E$18</f>
        <v>年度別契約金額内訳一覧表【連名契約】【税込用・税抜用】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20.100000000000001" customHeight="1" x14ac:dyDescent="0.15">
      <c r="C19" s="115"/>
      <c r="D19" s="124"/>
      <c r="E19" s="47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1:16" ht="27" customHeight="1" x14ac:dyDescent="0.15">
      <c r="C20" s="5" t="s">
        <v>49</v>
      </c>
      <c r="E20" s="2" t="s">
        <v>7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ht="27" hidden="1" customHeight="1" x14ac:dyDescent="0.15">
      <c r="C21" s="5" t="s">
        <v>31</v>
      </c>
      <c r="E21" s="2"/>
      <c r="F21" s="276" t="e">
        <f>IF(代表研究者用!#REF!="","",代表研究者用!#REF!)</f>
        <v>#REF!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6" ht="27" customHeight="1" x14ac:dyDescent="0.15">
      <c r="A22" s="269" t="s">
        <v>69</v>
      </c>
      <c r="B22" s="269"/>
      <c r="C22" s="5" t="s">
        <v>66</v>
      </c>
      <c r="E22" s="38" t="s">
        <v>59</v>
      </c>
      <c r="F22" s="276" t="str">
        <f>IF(代表研究者用!$F$21="","",代表研究者用!$F$21)</f>
        <v>○○○○の研究開発</v>
      </c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16" ht="27" customHeight="1" x14ac:dyDescent="0.15">
      <c r="B23" s="162" t="s">
        <v>61</v>
      </c>
      <c r="C23" s="5" t="s">
        <v>67</v>
      </c>
      <c r="E23" s="2" t="s">
        <v>18</v>
      </c>
      <c r="F23" s="276" t="str">
        <f>IF(代表研究者用!$F$22="","",代表研究者用!$F$22)</f>
        <v>△△△△の研究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</row>
    <row r="24" spans="1:16" ht="27" customHeight="1" x14ac:dyDescent="0.15">
      <c r="A24" s="237" t="str">
        <f>IF(B23="１：税抜用","1番の表↓に記入してください。","")&amp;
IF(B23="２：税込用","2番の表↓↓に記入してください。","")</f>
        <v/>
      </c>
      <c r="B24" s="237"/>
      <c r="C24" s="5" t="s">
        <v>68</v>
      </c>
      <c r="E24" s="97" t="s">
        <v>41</v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</row>
    <row r="25" spans="1:16" s="73" customFormat="1" ht="15" customHeight="1" thickBot="1" x14ac:dyDescent="0.2">
      <c r="A25" s="69"/>
      <c r="B25" s="69"/>
      <c r="C25" s="114" t="s">
        <v>72</v>
      </c>
      <c r="D25" s="72" t="s">
        <v>55</v>
      </c>
      <c r="E25" s="2"/>
      <c r="F25"/>
      <c r="G25" s="70"/>
      <c r="H25" s="70"/>
      <c r="I25" s="70"/>
      <c r="J25" s="80"/>
      <c r="K25" s="70"/>
      <c r="L25" s="70"/>
      <c r="M25" s="70"/>
      <c r="N25" s="70"/>
      <c r="O25" s="70"/>
      <c r="P25" s="71" t="s">
        <v>19</v>
      </c>
    </row>
    <row r="26" spans="1:16" ht="18" customHeight="1" thickBot="1" x14ac:dyDescent="0.2">
      <c r="A26" s="240" t="str">
        <f>IF($B$23="１：税抜用","１番 記入表  ＝＝＝＞","")</f>
        <v/>
      </c>
      <c r="B26" s="240"/>
      <c r="C26" s="74"/>
      <c r="D26" s="81" t="s">
        <v>21</v>
      </c>
      <c r="E26" s="233" t="s">
        <v>39</v>
      </c>
      <c r="F26" s="234"/>
      <c r="G26" s="169">
        <f>代表研究者用!G$26</f>
        <v>2015</v>
      </c>
      <c r="H26" s="170">
        <f>G26+1</f>
        <v>2016</v>
      </c>
      <c r="I26" s="170">
        <f t="shared" ref="I26:O26" si="0">H26+1</f>
        <v>2017</v>
      </c>
      <c r="J26" s="170">
        <f t="shared" si="0"/>
        <v>2018</v>
      </c>
      <c r="K26" s="170">
        <f t="shared" si="0"/>
        <v>2019</v>
      </c>
      <c r="L26" s="170">
        <f t="shared" si="0"/>
        <v>2020</v>
      </c>
      <c r="M26" s="170">
        <f t="shared" si="0"/>
        <v>2021</v>
      </c>
      <c r="N26" s="170">
        <f t="shared" si="0"/>
        <v>2022</v>
      </c>
      <c r="O26" s="171">
        <f t="shared" si="0"/>
        <v>2023</v>
      </c>
      <c r="P26" s="17" t="s">
        <v>16</v>
      </c>
    </row>
    <row r="27" spans="1:16" ht="15" customHeight="1" x14ac:dyDescent="0.15">
      <c r="A27" s="101"/>
      <c r="B27" s="100"/>
      <c r="C27" s="75"/>
      <c r="D27" s="243" t="s">
        <v>14</v>
      </c>
      <c r="E27" s="241" t="s">
        <v>1</v>
      </c>
      <c r="F27" s="242"/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5">
        <f>SUM($G27:$O27)</f>
        <v>0</v>
      </c>
    </row>
    <row r="28" spans="1:16" ht="15" customHeight="1" x14ac:dyDescent="0.15">
      <c r="A28" s="101"/>
      <c r="B28" s="100"/>
      <c r="C28" s="75"/>
      <c r="D28" s="244"/>
      <c r="E28" s="235" t="s">
        <v>2</v>
      </c>
      <c r="F28" s="236"/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10">
        <f t="shared" ref="P28:P32" si="1">SUM($G28:$O28)</f>
        <v>0</v>
      </c>
    </row>
    <row r="29" spans="1:16" ht="15" customHeight="1" x14ac:dyDescent="0.15">
      <c r="A29" s="45"/>
      <c r="B29" s="100"/>
      <c r="C29" s="75"/>
      <c r="D29" s="244"/>
      <c r="E29" s="235" t="s">
        <v>3</v>
      </c>
      <c r="F29" s="236"/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10">
        <f t="shared" si="1"/>
        <v>0</v>
      </c>
    </row>
    <row r="30" spans="1:16" ht="15" customHeight="1" x14ac:dyDescent="0.15">
      <c r="A30" s="101"/>
      <c r="B30" s="100"/>
      <c r="D30" s="244"/>
      <c r="E30" s="246" t="s">
        <v>4</v>
      </c>
      <c r="F30" s="247"/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21">
        <f t="shared" si="1"/>
        <v>0</v>
      </c>
    </row>
    <row r="31" spans="1:16" ht="15" customHeight="1" x14ac:dyDescent="0.15">
      <c r="A31" s="101"/>
      <c r="B31" s="100"/>
      <c r="D31" s="244"/>
      <c r="E31" s="251" t="s">
        <v>8</v>
      </c>
      <c r="F31" s="252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 x14ac:dyDescent="0.15">
      <c r="A32" s="101"/>
      <c r="B32" s="100"/>
      <c r="D32" s="244"/>
      <c r="E32" s="263" t="s">
        <v>5</v>
      </c>
      <c r="F32" s="264"/>
      <c r="G32" s="9">
        <f t="shared" ref="G32:O32" si="3">IF(G$41="",ROUNDDOWN(G$31*G$38,0),"　率設定ｴﾗｰ")</f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 x14ac:dyDescent="0.15">
      <c r="A33" s="101"/>
      <c r="B33" s="100"/>
      <c r="D33" s="244"/>
      <c r="E33" s="251" t="s">
        <v>11</v>
      </c>
      <c r="F33" s="252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 x14ac:dyDescent="0.15">
      <c r="A34" s="101"/>
      <c r="B34" s="100"/>
      <c r="D34" s="244"/>
      <c r="E34" s="256" t="s">
        <v>12</v>
      </c>
      <c r="F34" s="257"/>
      <c r="G34" s="94"/>
      <c r="H34" s="95"/>
      <c r="I34" s="95"/>
      <c r="J34" s="95"/>
      <c r="K34" s="95"/>
      <c r="L34" s="95"/>
      <c r="M34" s="95"/>
      <c r="N34" s="95"/>
      <c r="O34" s="96"/>
      <c r="P34" s="93"/>
    </row>
    <row r="35" spans="1:16" ht="15" customHeight="1" x14ac:dyDescent="0.15">
      <c r="A35" s="101"/>
      <c r="B35" s="100"/>
      <c r="D35" s="244"/>
      <c r="E35" s="251" t="s">
        <v>13</v>
      </c>
      <c r="F35" s="252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 x14ac:dyDescent="0.2">
      <c r="A36" s="101"/>
      <c r="B36" s="100"/>
      <c r="D36" s="244"/>
      <c r="E36" s="279" t="s">
        <v>22</v>
      </c>
      <c r="F36" s="280"/>
      <c r="G36" s="140" t="str">
        <f t="shared" ref="G36:O36" si="6">IFERROR(ROUNDDOWN(G35*G$39,0),"")</f>
        <v/>
      </c>
      <c r="H36" s="140" t="str">
        <f t="shared" si="6"/>
        <v/>
      </c>
      <c r="I36" s="140" t="str">
        <f t="shared" si="6"/>
        <v/>
      </c>
      <c r="J36" s="140" t="str">
        <f t="shared" si="6"/>
        <v/>
      </c>
      <c r="K36" s="140" t="str">
        <f t="shared" si="6"/>
        <v/>
      </c>
      <c r="L36" s="140" t="str">
        <f t="shared" si="6"/>
        <v/>
      </c>
      <c r="M36" s="140" t="str">
        <f t="shared" si="6"/>
        <v/>
      </c>
      <c r="N36" s="140" t="str">
        <f t="shared" si="6"/>
        <v/>
      </c>
      <c r="O36" s="140" t="str">
        <f t="shared" si="6"/>
        <v/>
      </c>
      <c r="P36" s="149">
        <f>SUM($G36:$O36)</f>
        <v>0</v>
      </c>
    </row>
    <row r="37" spans="1:16" ht="15" customHeight="1" thickBot="1" x14ac:dyDescent="0.2">
      <c r="A37" s="101"/>
      <c r="B37" s="100"/>
      <c r="D37" s="245"/>
      <c r="E37" s="281" t="s">
        <v>15</v>
      </c>
      <c r="F37" s="282"/>
      <c r="G37" s="136" t="str">
        <f t="shared" ref="G37:O37" si="7">IFERROR(G35+G36,"")</f>
        <v/>
      </c>
      <c r="H37" s="138" t="str">
        <f t="shared" si="7"/>
        <v/>
      </c>
      <c r="I37" s="138" t="str">
        <f t="shared" si="7"/>
        <v/>
      </c>
      <c r="J37" s="138" t="str">
        <f t="shared" si="7"/>
        <v/>
      </c>
      <c r="K37" s="138" t="str">
        <f t="shared" si="7"/>
        <v/>
      </c>
      <c r="L37" s="138" t="str">
        <f t="shared" si="7"/>
        <v/>
      </c>
      <c r="M37" s="138" t="str">
        <f t="shared" si="7"/>
        <v/>
      </c>
      <c r="N37" s="138" t="str">
        <f t="shared" si="7"/>
        <v/>
      </c>
      <c r="O37" s="138" t="str">
        <f t="shared" si="7"/>
        <v/>
      </c>
      <c r="P37" s="142">
        <f>SUM($G37:$O37)</f>
        <v>0</v>
      </c>
    </row>
    <row r="38" spans="1:16" ht="15" customHeight="1" x14ac:dyDescent="0.15">
      <c r="A38" s="101"/>
      <c r="B38" s="100"/>
      <c r="C38" s="105" t="s">
        <v>73</v>
      </c>
      <c r="D38" s="14"/>
      <c r="E38" s="253" t="s">
        <v>6</v>
      </c>
      <c r="F38" s="254"/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4"/>
    </row>
    <row r="39" spans="1:16" ht="15" customHeight="1" x14ac:dyDescent="0.15">
      <c r="A39" s="101"/>
      <c r="B39" s="100"/>
      <c r="C39" s="105" t="s">
        <v>71</v>
      </c>
      <c r="D39" s="14"/>
      <c r="E39" s="262" t="s">
        <v>0</v>
      </c>
      <c r="F39" s="262"/>
      <c r="G39" s="98" t="str">
        <f>IF("１"=LEFT(代表研究者用!$B$21,1),代表研究者用!G$39,IF("２"=LEFT(代表研究者用!$B$21,1),代表研究者用!G$56,""))</f>
        <v/>
      </c>
      <c r="H39" s="98" t="str">
        <f>IF("１"=LEFT(代表研究者用!$B$21,1),代表研究者用!H$39,IF("２"=LEFT(代表研究者用!$B$21,1),代表研究者用!H$56,""))</f>
        <v/>
      </c>
      <c r="I39" s="98" t="str">
        <f>IF("１"=LEFT(代表研究者用!$B$21,1),代表研究者用!I$39,IF("２"=LEFT(代表研究者用!$B$21,1),代表研究者用!I$56,""))</f>
        <v/>
      </c>
      <c r="J39" s="98" t="str">
        <f>IF("１"=LEFT(代表研究者用!$B$21,1),代表研究者用!J$39,IF("２"=LEFT(代表研究者用!$B$21,1),代表研究者用!J$56,""))</f>
        <v/>
      </c>
      <c r="K39" s="98" t="str">
        <f>IF("１"=LEFT(代表研究者用!$B$21,1),代表研究者用!K$39,IF("２"=LEFT(代表研究者用!$B$21,1),代表研究者用!K$56,""))</f>
        <v/>
      </c>
      <c r="L39" s="98" t="str">
        <f>IF("１"=LEFT(代表研究者用!$B$21,1),代表研究者用!L$39,IF("２"=LEFT(代表研究者用!$B$21,1),代表研究者用!L$56,""))</f>
        <v/>
      </c>
      <c r="M39" s="98" t="str">
        <f>IF("１"=LEFT(代表研究者用!$B$21,1),代表研究者用!M$39,IF("２"=LEFT(代表研究者用!$B$21,1),代表研究者用!M$56,""))</f>
        <v/>
      </c>
      <c r="N39" s="98" t="str">
        <f>IF("１"=LEFT(代表研究者用!$B$21,1),代表研究者用!N$39,IF("２"=LEFT(代表研究者用!$B$21,1),代表研究者用!N$56,""))</f>
        <v/>
      </c>
      <c r="O39" s="98" t="str">
        <f>IF("１"=LEFT(代表研究者用!$B$21,1),代表研究者用!O$39,IF("２"=LEFT(代表研究者用!$B$21,1),代表研究者用!O$56,""))</f>
        <v/>
      </c>
      <c r="P39" s="4"/>
    </row>
    <row r="40" spans="1:16" ht="15" customHeight="1" x14ac:dyDescent="0.15">
      <c r="A40" s="101"/>
      <c r="B40" s="100"/>
      <c r="D40" s="14"/>
      <c r="E40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40" s="250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 x14ac:dyDescent="0.15">
      <c r="A41" s="101"/>
      <c r="B41" s="100"/>
      <c r="D41" s="3"/>
      <c r="E41" s="248" t="str">
        <f>IF(代表研究者用!$B$23="未選択","     代表研究者一般管理費率上限未選択",IF(AND(G41="",H41="",I41="",J41="",K41="",L41="",M41="",N41="",O41=""),"","一般管理費率：上限オーバー、又は少数点以下第２位以降が入力されています"))</f>
        <v xml:space="preserve">     代表研究者一般管理費率上限未選択</v>
      </c>
      <c r="F41" s="248"/>
      <c r="G41" s="50" t="str">
        <f>IF(AND(G$38=ROUNDDOWN(G$38,3),G$38&lt;&gt;"",G$38&lt;=代表研究者用!$B$23),"","←←確認してください ")</f>
        <v/>
      </c>
      <c r="H41" s="50" t="str">
        <f>IF(AND(H$38=ROUNDDOWN(H$38,3),H$38&lt;&gt;"",H$38&lt;=代表研究者用!$B$23),"","←←確認してください ")</f>
        <v/>
      </c>
      <c r="I41" s="50" t="str">
        <f>IF(AND(I$38=ROUNDDOWN(I$38,3),I$38&lt;&gt;"",I$38&lt;=代表研究者用!$B$23),"","←←確認してください ")</f>
        <v/>
      </c>
      <c r="J41" s="50" t="str">
        <f>IF(AND(J$38=ROUNDDOWN(J$38,3),J$38&lt;&gt;"",J$38&lt;=代表研究者用!$B$23),"","←←確認してください ")</f>
        <v/>
      </c>
      <c r="K41" s="50" t="str">
        <f>IF(AND(K$38=ROUNDDOWN(K$38,3),K$38&lt;&gt;"",K$38&lt;=代表研究者用!$B$23),"","←←確認してください ")</f>
        <v/>
      </c>
      <c r="L41" s="50" t="str">
        <f>IF(AND(L$38=ROUNDDOWN(L$38,3),L$38&lt;&gt;"",L$38&lt;=代表研究者用!$B$23),"","←←確認してください ")</f>
        <v/>
      </c>
      <c r="M41" s="50" t="str">
        <f>IF(AND(M$38=ROUNDDOWN(M$38,3),M$38&lt;&gt;"",M$38&lt;=代表研究者用!$B$23),"","←←確認してください ")</f>
        <v/>
      </c>
      <c r="N41" s="50" t="str">
        <f>IF(AND(N$38=ROUNDDOWN(N$38,3),N$38&lt;&gt;"",N$38&lt;=代表研究者用!$B$23),"","←←確認してください ")</f>
        <v/>
      </c>
      <c r="O41" s="50" t="str">
        <f>IF(AND(O$38=ROUNDDOWN(O$38,3),O$38&lt;&gt;"",O$38&lt;=代表研究者用!$B$23),"","←←確認してください ")</f>
        <v/>
      </c>
      <c r="P41" s="3"/>
    </row>
    <row r="42" spans="1:16" ht="15" customHeight="1" thickBot="1" x14ac:dyDescent="0.2">
      <c r="A42" s="100"/>
      <c r="B42" s="100"/>
      <c r="C42" s="114" t="s">
        <v>72</v>
      </c>
      <c r="D42" s="255" t="s">
        <v>56</v>
      </c>
      <c r="E42" s="255"/>
      <c r="F42" s="77"/>
      <c r="G42" s="48"/>
      <c r="H42" s="48"/>
      <c r="I42" s="48"/>
      <c r="J42" s="80"/>
      <c r="K42" s="48"/>
      <c r="L42" s="48"/>
      <c r="M42" s="48"/>
      <c r="N42" s="48"/>
      <c r="O42" s="48"/>
      <c r="P42" s="31" t="s">
        <v>19</v>
      </c>
    </row>
    <row r="43" spans="1:16" ht="18" customHeight="1" thickBot="1" x14ac:dyDescent="0.2">
      <c r="A43" s="240" t="str">
        <f>IF($B$23="２：税込用","２番 記入表  ＝＝＝＞","")</f>
        <v/>
      </c>
      <c r="B43" s="240"/>
      <c r="C43" s="74"/>
      <c r="D43" s="81" t="s">
        <v>21</v>
      </c>
      <c r="E43" s="233" t="s">
        <v>39</v>
      </c>
      <c r="F43" s="234"/>
      <c r="G43" s="169">
        <f>G$26</f>
        <v>2015</v>
      </c>
      <c r="H43" s="170">
        <f t="shared" ref="H43:O43" si="8">H$26</f>
        <v>2016</v>
      </c>
      <c r="I43" s="170">
        <f t="shared" si="8"/>
        <v>2017</v>
      </c>
      <c r="J43" s="170">
        <f t="shared" si="8"/>
        <v>2018</v>
      </c>
      <c r="K43" s="170">
        <f t="shared" si="8"/>
        <v>2019</v>
      </c>
      <c r="L43" s="170">
        <f t="shared" si="8"/>
        <v>2020</v>
      </c>
      <c r="M43" s="170">
        <f t="shared" si="8"/>
        <v>2021</v>
      </c>
      <c r="N43" s="170">
        <f t="shared" si="8"/>
        <v>2022</v>
      </c>
      <c r="O43" s="171">
        <f t="shared" si="8"/>
        <v>2023</v>
      </c>
      <c r="P43" s="17" t="s">
        <v>16</v>
      </c>
    </row>
    <row r="44" spans="1:16" ht="15" customHeight="1" x14ac:dyDescent="0.15">
      <c r="A44" s="102"/>
      <c r="B44" s="100"/>
      <c r="D44" s="243" t="s">
        <v>14</v>
      </c>
      <c r="E44" s="241" t="s">
        <v>1</v>
      </c>
      <c r="F44" s="242"/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25">
        <f>SUM($G44:$O44)</f>
        <v>0</v>
      </c>
    </row>
    <row r="45" spans="1:16" ht="15" customHeight="1" x14ac:dyDescent="0.15">
      <c r="A45" s="102"/>
      <c r="B45" s="100"/>
      <c r="D45" s="244"/>
      <c r="E45" s="235" t="s">
        <v>2</v>
      </c>
      <c r="F45" s="236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26">
        <f t="shared" ref="P45:P47" si="9">SUM($G45:$O45)</f>
        <v>0</v>
      </c>
    </row>
    <row r="46" spans="1:16" ht="15" customHeight="1" x14ac:dyDescent="0.15">
      <c r="A46" s="102"/>
      <c r="B46" s="100"/>
      <c r="D46" s="244"/>
      <c r="E46" s="235" t="s">
        <v>3</v>
      </c>
      <c r="F46" s="236"/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26">
        <f t="shared" si="9"/>
        <v>0</v>
      </c>
    </row>
    <row r="47" spans="1:16" ht="15" customHeight="1" x14ac:dyDescent="0.15">
      <c r="A47" s="102"/>
      <c r="B47" s="100"/>
      <c r="D47" s="244"/>
      <c r="E47" s="246" t="s">
        <v>4</v>
      </c>
      <c r="F47" s="247"/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27">
        <f t="shared" si="9"/>
        <v>0</v>
      </c>
    </row>
    <row r="48" spans="1:16" ht="15" customHeight="1" x14ac:dyDescent="0.15">
      <c r="A48" s="102"/>
      <c r="B48" s="100"/>
      <c r="D48" s="244"/>
      <c r="E48" s="251" t="s">
        <v>8</v>
      </c>
      <c r="F48" s="252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 x14ac:dyDescent="0.15">
      <c r="A49" s="102"/>
      <c r="B49" s="100"/>
      <c r="D49" s="244"/>
      <c r="E49" s="263" t="s">
        <v>5</v>
      </c>
      <c r="F49" s="264"/>
      <c r="G49" s="9">
        <f t="shared" ref="G49:O49" si="11">IF(G$58="",ROUNDDOWN(G$48*G$55,0),"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 x14ac:dyDescent="0.15">
      <c r="A50" s="102"/>
      <c r="B50" s="100"/>
      <c r="D50" s="244"/>
      <c r="E50" s="251" t="s">
        <v>11</v>
      </c>
      <c r="F50" s="252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 x14ac:dyDescent="0.15">
      <c r="A51" s="102"/>
      <c r="B51" s="100"/>
      <c r="D51" s="244"/>
      <c r="E51" s="256" t="s">
        <v>12</v>
      </c>
      <c r="F51" s="257"/>
      <c r="G51" s="94"/>
      <c r="H51" s="95"/>
      <c r="I51" s="95"/>
      <c r="J51" s="95"/>
      <c r="K51" s="95"/>
      <c r="L51" s="95"/>
      <c r="M51" s="95"/>
      <c r="N51" s="95"/>
      <c r="O51" s="96"/>
      <c r="P51" s="93"/>
    </row>
    <row r="52" spans="1:16" ht="15" customHeight="1" x14ac:dyDescent="0.15">
      <c r="A52" s="102"/>
      <c r="B52" s="100"/>
      <c r="D52" s="244"/>
      <c r="E52" s="251" t="s">
        <v>13</v>
      </c>
      <c r="F52" s="252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 x14ac:dyDescent="0.2">
      <c r="A53" s="102"/>
      <c r="B53" s="100"/>
      <c r="D53" s="244"/>
      <c r="E53" s="279" t="s">
        <v>23</v>
      </c>
      <c r="F53" s="280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50">
        <f>SUM($G53:$O53)</f>
        <v>0</v>
      </c>
    </row>
    <row r="54" spans="1:16" ht="15" customHeight="1" thickBot="1" x14ac:dyDescent="0.2">
      <c r="A54" s="102"/>
      <c r="B54" s="100"/>
      <c r="D54" s="245"/>
      <c r="E54" s="283" t="s">
        <v>15</v>
      </c>
      <c r="F54" s="284"/>
      <c r="G54" s="137" t="str">
        <f t="shared" ref="G54:H54" si="15">IF(G$56="","",G52)</f>
        <v/>
      </c>
      <c r="H54" s="137" t="str">
        <f t="shared" si="15"/>
        <v/>
      </c>
      <c r="I54" s="137" t="str">
        <f>IF(I$56="","",I52)</f>
        <v/>
      </c>
      <c r="J54" s="137" t="str">
        <f t="shared" ref="J54:O54" si="16">IF(J$56="","",J52)</f>
        <v/>
      </c>
      <c r="K54" s="137" t="str">
        <f t="shared" si="16"/>
        <v/>
      </c>
      <c r="L54" s="137" t="str">
        <f t="shared" si="16"/>
        <v/>
      </c>
      <c r="M54" s="137" t="str">
        <f t="shared" si="16"/>
        <v/>
      </c>
      <c r="N54" s="137" t="str">
        <f t="shared" si="16"/>
        <v/>
      </c>
      <c r="O54" s="137" t="str">
        <f t="shared" si="16"/>
        <v/>
      </c>
      <c r="P54" s="143">
        <f>SUM($G54:$O54)</f>
        <v>0</v>
      </c>
    </row>
    <row r="55" spans="1:16" ht="15" customHeight="1" x14ac:dyDescent="0.15">
      <c r="A55" s="102"/>
      <c r="B55" s="100"/>
      <c r="C55" s="105" t="s">
        <v>73</v>
      </c>
      <c r="D55" s="14"/>
      <c r="E55" s="260" t="s">
        <v>6</v>
      </c>
      <c r="F55" s="261"/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4"/>
    </row>
    <row r="56" spans="1:16" ht="15" customHeight="1" x14ac:dyDescent="0.15">
      <c r="A56" s="102"/>
      <c r="B56" s="100"/>
      <c r="C56" s="105" t="s">
        <v>71</v>
      </c>
      <c r="D56" s="14"/>
      <c r="E56" s="262" t="s">
        <v>0</v>
      </c>
      <c r="F56" s="262"/>
      <c r="G56" s="98" t="str">
        <f>IF("１"=LEFT(代表研究者用!$B$21,1),代表研究者用!G$39,IF("２"=LEFT(代表研究者用!$B$21,1),代表研究者用!G$56,""))</f>
        <v/>
      </c>
      <c r="H56" s="98" t="str">
        <f>IF("１"=LEFT(代表研究者用!$B$21,1),代表研究者用!H$39,IF("２"=LEFT(代表研究者用!$B$21,1),代表研究者用!H$56,""))</f>
        <v/>
      </c>
      <c r="I56" s="98" t="str">
        <f>IF("１"=LEFT(代表研究者用!$B$21,1),代表研究者用!I$39,IF("２"=LEFT(代表研究者用!$B$21,1),代表研究者用!I$56,""))</f>
        <v/>
      </c>
      <c r="J56" s="98" t="str">
        <f>IF("１"=LEFT(代表研究者用!$B$21,1),代表研究者用!J$39,IF("２"=LEFT(代表研究者用!$B$21,1),代表研究者用!J$56,""))</f>
        <v/>
      </c>
      <c r="K56" s="98" t="str">
        <f>IF("１"=LEFT(代表研究者用!$B$21,1),代表研究者用!K$39,IF("２"=LEFT(代表研究者用!$B$21,1),代表研究者用!K$56,""))</f>
        <v/>
      </c>
      <c r="L56" s="98" t="str">
        <f>IF("１"=LEFT(代表研究者用!$B$21,1),代表研究者用!L$39,IF("２"=LEFT(代表研究者用!$B$21,1),代表研究者用!L$56,""))</f>
        <v/>
      </c>
      <c r="M56" s="98" t="str">
        <f>IF("１"=LEFT(代表研究者用!$B$21,1),代表研究者用!M$39,IF("２"=LEFT(代表研究者用!$B$21,1),代表研究者用!M$56,""))</f>
        <v/>
      </c>
      <c r="N56" s="98" t="str">
        <f>IF("１"=LEFT(代表研究者用!$B$21,1),代表研究者用!N$39,IF("２"=LEFT(代表研究者用!$B$21,1),代表研究者用!N$56,""))</f>
        <v/>
      </c>
      <c r="O56" s="98" t="str">
        <f>IF("１"=LEFT(代表研究者用!$B$21,1),代表研究者用!O$39,IF("２"=LEFT(代表研究者用!$B$21,1),代表研究者用!O$56,""))</f>
        <v/>
      </c>
      <c r="P56" s="4"/>
    </row>
    <row r="57" spans="1:16" ht="15" customHeight="1" x14ac:dyDescent="0.15">
      <c r="A57" s="102"/>
      <c r="B57" s="100"/>
      <c r="D57" s="14"/>
      <c r="E57" s="249" t="str">
        <f>IF("１"=LEFT(代表研究者用!$B$21,1),代表研究者用!$E$40,IF("２"=LEFT(代表研究者用!$B$21,1),代表研究者用!$E$57,"代表研究者課税条件未選択"))</f>
        <v>代表研究者課税条件未選択</v>
      </c>
      <c r="F57" s="250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 x14ac:dyDescent="0.15">
      <c r="A58" s="102"/>
      <c r="B58" s="100"/>
      <c r="D58" s="14"/>
      <c r="E58" s="248" t="str">
        <f>IF(代表研究者用!$B$23="未選択","     代表研究者一般管理費率上限未選択",IF(AND(G58="",H58="",I58="",J58="",K58="",L58="",M58="",N58="",O58=""),"","一般管理費率：上限オーバー、又は少数点以下第２位以降が入力されています"))</f>
        <v xml:space="preserve">     代表研究者一般管理費率上限未選択</v>
      </c>
      <c r="F58" s="248"/>
      <c r="G58" s="50" t="str">
        <f>IF(AND(G$55=ROUNDDOWN(G$55,3),G$55&lt;&gt;"",G$55&lt;=代表研究者用!$B$23),"","←←確認してください ")</f>
        <v/>
      </c>
      <c r="H58" s="50" t="str">
        <f>IF(AND(H$55=ROUNDDOWN(H$55,3),H$55&lt;&gt;"",H$55&lt;=代表研究者用!$B$23),"","←←確認してください ")</f>
        <v/>
      </c>
      <c r="I58" s="50" t="str">
        <f>IF(AND(I$55=ROUNDDOWN(I$55,3),I$55&lt;&gt;"",I$55&lt;=代表研究者用!$B$23),"","←←確認してください ")</f>
        <v/>
      </c>
      <c r="J58" s="50" t="str">
        <f>IF(AND(J$55=ROUNDDOWN(J$55,3),J$55&lt;&gt;"",J$55&lt;=代表研究者用!$B$23),"","←←確認してください ")</f>
        <v/>
      </c>
      <c r="K58" s="50" t="str">
        <f>IF(AND(K$55=ROUNDDOWN(K$55,3),K$55&lt;&gt;"",K$55&lt;=代表研究者用!$B$23),"","←←確認してください ")</f>
        <v/>
      </c>
      <c r="L58" s="50" t="str">
        <f>IF(AND(L$55=ROUNDDOWN(L$55,3),L$55&lt;&gt;"",L$55&lt;=代表研究者用!$B$23),"","←←確認してください ")</f>
        <v/>
      </c>
      <c r="M58" s="50" t="str">
        <f>IF(AND(M$55=ROUNDDOWN(M$55,3),M$55&lt;&gt;"",M$55&lt;=代表研究者用!$B$23),"","←←確認してください ")</f>
        <v/>
      </c>
      <c r="N58" s="50" t="str">
        <f>IF(AND(N$55=ROUNDDOWN(N$55,3),N$55&lt;&gt;"",N$55&lt;=代表研究者用!$B$23),"","←←確認してください ")</f>
        <v/>
      </c>
      <c r="O58" s="50" t="str">
        <f>IF(AND(O$55=ROUNDDOWN(O$55,3),O$55&lt;&gt;"",O$55&lt;=代表研究者用!$B$23),"","←←確認してください ")</f>
        <v/>
      </c>
      <c r="P58" s="3"/>
    </row>
    <row r="59" spans="1:16" x14ac:dyDescent="0.15">
      <c r="A59" s="100"/>
      <c r="B59" s="100"/>
    </row>
    <row r="60" spans="1:16" x14ac:dyDescent="0.15">
      <c r="A60" s="100"/>
      <c r="B60" s="100"/>
    </row>
    <row r="61" spans="1:16" x14ac:dyDescent="0.15">
      <c r="A61" s="100"/>
      <c r="B61" s="100"/>
    </row>
    <row r="62" spans="1:16" x14ac:dyDescent="0.15">
      <c r="A62" s="100"/>
      <c r="B62" s="100"/>
    </row>
    <row r="63" spans="1:16" x14ac:dyDescent="0.15">
      <c r="A63" s="100"/>
      <c r="B63" s="100"/>
    </row>
    <row r="64" spans="1:16" x14ac:dyDescent="0.15">
      <c r="A64" s="100"/>
      <c r="B64" s="100"/>
    </row>
    <row r="65" spans="1:2" x14ac:dyDescent="0.15">
      <c r="A65" s="100"/>
      <c r="B65" s="100"/>
    </row>
    <row r="66" spans="1:2" x14ac:dyDescent="0.15">
      <c r="A66" s="100"/>
      <c r="B66" s="100"/>
    </row>
    <row r="67" spans="1:2" x14ac:dyDescent="0.15">
      <c r="A67" s="100"/>
      <c r="B67" s="100"/>
    </row>
  </sheetData>
  <sheetProtection algorithmName="SHA-512" hashValue="Q5FHUeLZjPgVI3iLlC9kKzLq7vV7s3DgRqk4HgfX6PTqwWb6iExJE+4ypFXSg2H8ssNfX8/4ZHR1jZDj9wIV4g==" saltValue="9XO2a5LPKtprir8qef3tCA==" spinCount="100000" sheet="1" formatCells="0" formatColumns="0"/>
  <protectedRanges>
    <protectedRange sqref="F24" name="範囲2_1_1"/>
    <protectedRange sqref="G38:O38 G55:O55" name="範囲3_2"/>
    <protectedRange sqref="G27:O30" name="範囲6_5"/>
    <protectedRange sqref="G44:O47" name="範囲6_1_2"/>
    <protectedRange sqref="B23" name="範囲3_2_1"/>
  </protectedRanges>
  <mergeCells count="46">
    <mergeCell ref="E43:F43"/>
    <mergeCell ref="E38:F38"/>
    <mergeCell ref="E39:F39"/>
    <mergeCell ref="E41:F41"/>
    <mergeCell ref="E40:F40"/>
    <mergeCell ref="D42:E42"/>
    <mergeCell ref="E56:F56"/>
    <mergeCell ref="E58:F58"/>
    <mergeCell ref="E57:F57"/>
    <mergeCell ref="E46:F46"/>
    <mergeCell ref="E47:F47"/>
    <mergeCell ref="E48:F48"/>
    <mergeCell ref="E55:F55"/>
    <mergeCell ref="E53:F53"/>
    <mergeCell ref="E54:F54"/>
    <mergeCell ref="E49:F49"/>
    <mergeCell ref="E50:F50"/>
    <mergeCell ref="E52:F52"/>
    <mergeCell ref="E18:P18"/>
    <mergeCell ref="A26:B26"/>
    <mergeCell ref="D27:D37"/>
    <mergeCell ref="E33:F33"/>
    <mergeCell ref="E35:F35"/>
    <mergeCell ref="E36:F36"/>
    <mergeCell ref="E26:F26"/>
    <mergeCell ref="E27:F27"/>
    <mergeCell ref="A24:B24"/>
    <mergeCell ref="F19:P19"/>
    <mergeCell ref="F23:P23"/>
    <mergeCell ref="F24:P24"/>
    <mergeCell ref="A43:B43"/>
    <mergeCell ref="D44:D54"/>
    <mergeCell ref="E51:F51"/>
    <mergeCell ref="F20:P20"/>
    <mergeCell ref="F21:P21"/>
    <mergeCell ref="E45:F45"/>
    <mergeCell ref="A22:B22"/>
    <mergeCell ref="F22:P22"/>
    <mergeCell ref="E28:F28"/>
    <mergeCell ref="E37:F37"/>
    <mergeCell ref="E29:F29"/>
    <mergeCell ref="E30:F30"/>
    <mergeCell ref="E31:F31"/>
    <mergeCell ref="E32:F32"/>
    <mergeCell ref="E34:F34"/>
    <mergeCell ref="E44:F44"/>
  </mergeCells>
  <phoneticPr fontId="2"/>
  <conditionalFormatting sqref="C42:P42 P58 C57:D58 G57:P57 C44:P56 C43:F43 P43">
    <cfRule type="expression" dxfId="111" priority="251">
      <formula>$B$23="１：税抜用"</formula>
    </cfRule>
  </conditionalFormatting>
  <conditionalFormatting sqref="C25:P25 P41 C40:D41 G40:P40 C27:P39 C26:F26 P26">
    <cfRule type="expression" dxfId="110" priority="257">
      <formula>$B$23="２：税込用"</formula>
    </cfRule>
  </conditionalFormatting>
  <conditionalFormatting sqref="C25:P25 C42:P42 P41 P58 C40:D41 G40:P40 C57:D58 G57:P57 C27:P39 C26:F26 P26 C44:P56 C43:F43 P43">
    <cfRule type="expression" dxfId="109" priority="263">
      <formula>$B$23="３：税抜→税込用へ変更"</formula>
    </cfRule>
  </conditionalFormatting>
  <conditionalFormatting sqref="C25:P25 C42:P42 P41 P58 C40:D41 G40:P40 C57:D58 G57:P57 C27:P39 C26:F26 P26 C44:P56 C43:F43 P43">
    <cfRule type="expression" dxfId="108" priority="275">
      <formula>$B$23="４：税込→税抜用へ変更"</formula>
    </cfRule>
  </conditionalFormatting>
  <conditionalFormatting sqref="G41:O41">
    <cfRule type="expression" dxfId="107" priority="31">
      <formula>$B$23="２：税込用"</formula>
    </cfRule>
  </conditionalFormatting>
  <conditionalFormatting sqref="G41:O41">
    <cfRule type="expression" dxfId="106" priority="32">
      <formula>$B$23="３：税抜→税込用へ変更"</formula>
    </cfRule>
  </conditionalFormatting>
  <conditionalFormatting sqref="G41:O41">
    <cfRule type="expression" dxfId="105" priority="33">
      <formula>$B$23="４：税込→税抜用へ変更"</formula>
    </cfRule>
  </conditionalFormatting>
  <conditionalFormatting sqref="E41:F41">
    <cfRule type="expression" dxfId="104" priority="28">
      <formula>$B$23="２：税込用"</formula>
    </cfRule>
  </conditionalFormatting>
  <conditionalFormatting sqref="E41:F41">
    <cfRule type="expression" dxfId="103" priority="29">
      <formula>$B$23="３：税抜→税込用へ変更"</formula>
    </cfRule>
  </conditionalFormatting>
  <conditionalFormatting sqref="E41:F41">
    <cfRule type="expression" dxfId="102" priority="30">
      <formula>$B$23="４：税込→税抜用へ変更"</formula>
    </cfRule>
  </conditionalFormatting>
  <conditionalFormatting sqref="E58:O58">
    <cfRule type="expression" dxfId="101" priority="25">
      <formula>$B$23="１：税抜用"</formula>
    </cfRule>
  </conditionalFormatting>
  <conditionalFormatting sqref="E58:O58">
    <cfRule type="expression" dxfId="100" priority="26">
      <formula>$B$23="３：税抜→税込用へ変更"</formula>
    </cfRule>
  </conditionalFormatting>
  <conditionalFormatting sqref="E58:O58">
    <cfRule type="expression" dxfId="99" priority="27">
      <formula>$B$23="４：税込→税抜用へ変更"</formula>
    </cfRule>
  </conditionalFormatting>
  <conditionalFormatting sqref="E40:F40">
    <cfRule type="expression" dxfId="98" priority="22">
      <formula>$B$23="２：税込用"</formula>
    </cfRule>
  </conditionalFormatting>
  <conditionalFormatting sqref="E40:F40">
    <cfRule type="expression" dxfId="97" priority="23">
      <formula>$B$23="３：税抜→税込用へ変更"</formula>
    </cfRule>
  </conditionalFormatting>
  <conditionalFormatting sqref="E40:F40">
    <cfRule type="expression" dxfId="96" priority="24">
      <formula>$B$23="４：税込→税抜用へ変更"</formula>
    </cfRule>
  </conditionalFormatting>
  <conditionalFormatting sqref="E57:F57">
    <cfRule type="expression" dxfId="95" priority="16">
      <formula>$B$23="１：税抜用"</formula>
    </cfRule>
  </conditionalFormatting>
  <conditionalFormatting sqref="E57:F57">
    <cfRule type="expression" dxfId="94" priority="17">
      <formula>$B$23="３：税抜→税込用へ変更"</formula>
    </cfRule>
  </conditionalFormatting>
  <conditionalFormatting sqref="E57:F57">
    <cfRule type="expression" dxfId="93" priority="18">
      <formula>$B$23="４：税込→税抜用へ変更"</formula>
    </cfRule>
  </conditionalFormatting>
  <conditionalFormatting sqref="G26:O26">
    <cfRule type="expression" dxfId="92" priority="7">
      <formula>$B$23="２：税込用"</formula>
    </cfRule>
  </conditionalFormatting>
  <conditionalFormatting sqref="G26:O26">
    <cfRule type="expression" dxfId="91" priority="8">
      <formula>$B$23="３：税抜→税込用へ変更"</formula>
    </cfRule>
  </conditionalFormatting>
  <conditionalFormatting sqref="G26:O26">
    <cfRule type="expression" dxfId="90" priority="9">
      <formula>$B$23="４：税込→税抜用へ変更"</formula>
    </cfRule>
  </conditionalFormatting>
  <conditionalFormatting sqref="G43">
    <cfRule type="expression" dxfId="89" priority="4">
      <formula>$B$23="１：税抜用"</formula>
    </cfRule>
  </conditionalFormatting>
  <conditionalFormatting sqref="G43">
    <cfRule type="expression" dxfId="88" priority="5">
      <formula>$B$23="３：税抜→税込用へ変更"</formula>
    </cfRule>
  </conditionalFormatting>
  <conditionalFormatting sqref="G43">
    <cfRule type="expression" dxfId="87" priority="6">
      <formula>$B$23="４：税込→税抜用へ変更"</formula>
    </cfRule>
  </conditionalFormatting>
  <conditionalFormatting sqref="H43:O43">
    <cfRule type="expression" dxfId="86" priority="1">
      <formula>$B$23="１：税抜用"</formula>
    </cfRule>
  </conditionalFormatting>
  <conditionalFormatting sqref="H43:O43">
    <cfRule type="expression" dxfId="85" priority="2">
      <formula>$B$23="３：税抜→税込用へ変更"</formula>
    </cfRule>
  </conditionalFormatting>
  <conditionalFormatting sqref="H43:O43">
    <cfRule type="expression" dxfId="84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800-000000000000}">
      <formula1>0</formula1>
    </dataValidation>
    <dataValidation type="list" allowBlank="1" showInputMessage="1" showErrorMessage="1" sqref="B23" xr:uid="{00000000-0002-0000-08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in="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課題全体　別紙１</vt:lpstr>
      <vt:lpstr>代表研究者用</vt:lpstr>
      <vt:lpstr>研究分担者１用</vt:lpstr>
      <vt:lpstr>研究分担者２用</vt:lpstr>
      <vt:lpstr>研究分担者３用</vt:lpstr>
      <vt:lpstr>研究分担者４用</vt:lpstr>
      <vt:lpstr>研究分担者５用</vt:lpstr>
      <vt:lpstr>研究分担者６用</vt:lpstr>
      <vt:lpstr>研究分担者７用</vt:lpstr>
      <vt:lpstr>研究分担者８用</vt:lpstr>
      <vt:lpstr>研究分担者９用</vt:lpstr>
      <vt:lpstr>研究分担者10用</vt:lpstr>
      <vt:lpstr>⑥課税条件選択_プルダウン</vt:lpstr>
      <vt:lpstr>⑦課税条件選択_プルダウン</vt:lpstr>
      <vt:lpstr>'課題全体　別紙１'!Print_Area</vt:lpstr>
      <vt:lpstr>研究分担者10用!Print_Area</vt:lpstr>
      <vt:lpstr>研究分担者１用!Print_Area</vt:lpstr>
      <vt:lpstr>研究分担者２用!Print_Area</vt:lpstr>
      <vt:lpstr>研究分担者３用!Print_Area</vt:lpstr>
      <vt:lpstr>研究分担者４用!Print_Area</vt:lpstr>
      <vt:lpstr>研究分担者５用!Print_Area</vt:lpstr>
      <vt:lpstr>研究分担者６用!Print_Area</vt:lpstr>
      <vt:lpstr>研究分担者７用!Print_Area</vt:lpstr>
      <vt:lpstr>研究分担者８用!Print_Area</vt:lpstr>
      <vt:lpstr>研究分担者９用!Print_Area</vt:lpstr>
      <vt:lpstr>代表研究者用!Print_Area</vt:lpstr>
      <vt:lpstr>研究分担者10用!Print_Titles</vt:lpstr>
      <vt:lpstr>研究分担者１用!Print_Titles</vt:lpstr>
      <vt:lpstr>研究分担者２用!Print_Titles</vt:lpstr>
      <vt:lpstr>研究分担者３用!Print_Titles</vt:lpstr>
      <vt:lpstr>研究分担者４用!Print_Titles</vt:lpstr>
      <vt:lpstr>研究分担者５用!Print_Titles</vt:lpstr>
      <vt:lpstr>研究分担者６用!Print_Titles</vt:lpstr>
      <vt:lpstr>研究分担者７用!Print_Titles</vt:lpstr>
      <vt:lpstr>研究分担者８用!Print_Titles</vt:lpstr>
      <vt:lpstr>研究分担者９用!Print_Titles</vt:lpstr>
      <vt:lpstr>代表研究者用!Print_Titles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2013-06-26T00:58:21Z</dcterms:created>
  <dcterms:modified xsi:type="dcterms:W3CDTF">2019-02-28T07:03:32Z</dcterms:modified>
</cp:coreProperties>
</file>