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showInkAnnotation="0" defaultThemeVersion="124226"/>
  <xr:revisionPtr revIDLastSave="0" documentId="13_ncr:1_{B219763D-85AD-4A4F-81F4-1F30A87ECD88}" xr6:coauthVersionLast="45" xr6:coauthVersionMax="45" xr10:uidLastSave="{00000000-0000-0000-0000-000000000000}"/>
  <bookViews>
    <workbookView xWindow="570" yWindow="315" windowWidth="18600" windowHeight="8760" tabRatio="766" xr2:uid="{00000000-000D-0000-FFFF-FFFF00000000}"/>
  </bookViews>
  <sheets>
    <sheet name="連名契約【税込用】必要積算経費一覧表_当該年度" sheetId="4" r:id="rId1"/>
    <sheet name="明細Ⅰ【物品費】" sheetId="5" r:id="rId2"/>
    <sheet name="明細Ⅱ【人件費・謝金】" sheetId="7" r:id="rId3"/>
    <sheet name="明細Ⅲ【旅費】" sheetId="9" r:id="rId4"/>
    <sheet name="明細Ⅳ【その他】" sheetId="8" r:id="rId5"/>
  </sheets>
  <definedNames>
    <definedName name="_xlnm.Print_Area" localSheetId="1">明細Ⅰ【物品費】!$C$11:$K$56</definedName>
    <definedName name="_xlnm.Print_Area" localSheetId="2">明細Ⅱ【人件費・謝金】!$C$11:$K$51</definedName>
    <definedName name="_xlnm.Print_Area" localSheetId="3">明細Ⅲ【旅費】!$C$11:$K$50</definedName>
    <definedName name="_xlnm.Print_Area" localSheetId="4">明細Ⅳ【その他】!$C$11:$K$97</definedName>
    <definedName name="_xlnm.Print_Area" localSheetId="0">連名契約【税込用】必要積算経費一覧表_当該年度!$C$12:$I$47</definedName>
    <definedName name="_xlnm.Print_Titles" localSheetId="1">明細Ⅰ【物品費】!$17:$18</definedName>
    <definedName name="_xlnm.Print_Titles" localSheetId="2">明細Ⅱ【人件費・謝金】!$17:$18</definedName>
    <definedName name="_xlnm.Print_Titles" localSheetId="3">明細Ⅲ【旅費】!$17:$18</definedName>
    <definedName name="_xlnm.Print_Titles" localSheetId="4">明細Ⅳ【その他】!$17:$18</definedName>
    <definedName name="管理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8" l="1"/>
  <c r="C1" i="9"/>
  <c r="C1" i="7"/>
  <c r="C1" i="5"/>
  <c r="I75" i="8" l="1"/>
  <c r="H75" i="8"/>
  <c r="H43" i="4" l="1"/>
  <c r="E14" i="8" l="1"/>
  <c r="E13" i="8"/>
  <c r="E14" i="9"/>
  <c r="E13" i="9"/>
  <c r="E14" i="7"/>
  <c r="E13" i="7"/>
  <c r="E13" i="5"/>
  <c r="E15" i="5"/>
  <c r="E14" i="5"/>
  <c r="F36" i="4" l="1"/>
  <c r="F38" i="4" s="1"/>
  <c r="F40" i="4" s="1"/>
  <c r="H20" i="5"/>
  <c r="I20" i="5"/>
  <c r="H20" i="7"/>
  <c r="I20" i="7"/>
  <c r="H20" i="9"/>
  <c r="H19" i="9" s="1"/>
  <c r="I20" i="9"/>
  <c r="I19" i="9" s="1"/>
  <c r="H20" i="8"/>
  <c r="I20" i="8"/>
  <c r="J20" i="8" s="1"/>
  <c r="H36" i="5"/>
  <c r="H41" i="8"/>
  <c r="H47" i="8"/>
  <c r="H58" i="8"/>
  <c r="H69" i="8"/>
  <c r="H41" i="7"/>
  <c r="D47" i="8"/>
  <c r="D36" i="5"/>
  <c r="C2" i="8"/>
  <c r="C3" i="8"/>
  <c r="C4" i="8"/>
  <c r="C5" i="8"/>
  <c r="C6" i="8"/>
  <c r="C2" i="9"/>
  <c r="C3" i="9"/>
  <c r="C4" i="9"/>
  <c r="C5" i="9"/>
  <c r="C6" i="9"/>
  <c r="C2" i="7"/>
  <c r="C3" i="7"/>
  <c r="C4" i="7"/>
  <c r="C5" i="7"/>
  <c r="C6" i="7"/>
  <c r="J75" i="8"/>
  <c r="I69" i="8"/>
  <c r="J69" i="8" s="1"/>
  <c r="I58" i="8"/>
  <c r="J58" i="8" s="1"/>
  <c r="I47" i="8"/>
  <c r="I41" i="8"/>
  <c r="J41" i="8" s="1"/>
  <c r="I41" i="7"/>
  <c r="J41" i="7" s="1"/>
  <c r="I36" i="5"/>
  <c r="J36" i="5" s="1"/>
  <c r="E16" i="8"/>
  <c r="E15" i="8"/>
  <c r="E16" i="9"/>
  <c r="E15" i="9"/>
  <c r="E16" i="7"/>
  <c r="E15" i="7"/>
  <c r="E16" i="5"/>
  <c r="F15" i="7"/>
  <c r="G15" i="7"/>
  <c r="H15" i="7"/>
  <c r="F15" i="9"/>
  <c r="G15" i="9"/>
  <c r="H15" i="9"/>
  <c r="F15" i="8"/>
  <c r="G15" i="8"/>
  <c r="H15" i="8"/>
  <c r="F15" i="5"/>
  <c r="G15" i="5"/>
  <c r="H15" i="5"/>
  <c r="H14" i="8"/>
  <c r="G14" i="8"/>
  <c r="F14" i="8"/>
  <c r="H14" i="9"/>
  <c r="G14" i="9"/>
  <c r="F14" i="9"/>
  <c r="H14" i="7"/>
  <c r="G14" i="7"/>
  <c r="F14" i="7"/>
  <c r="H14" i="5"/>
  <c r="G14" i="5"/>
  <c r="F14" i="5"/>
  <c r="D20" i="5"/>
  <c r="C19" i="5"/>
  <c r="D41" i="7"/>
  <c r="D20" i="7"/>
  <c r="C19" i="7"/>
  <c r="D97" i="8"/>
  <c r="D20" i="9"/>
  <c r="C19" i="9"/>
  <c r="D75" i="8"/>
  <c r="D69" i="8"/>
  <c r="D58" i="8"/>
  <c r="D41" i="8"/>
  <c r="D20" i="8"/>
  <c r="C19" i="8"/>
  <c r="K20" i="8" l="1"/>
  <c r="G29" i="4" s="1"/>
  <c r="K58" i="8"/>
  <c r="G32" i="4" s="1"/>
  <c r="K75" i="8"/>
  <c r="G34" i="4" s="1"/>
  <c r="K69" i="8"/>
  <c r="G33" i="4" s="1"/>
  <c r="J20" i="9"/>
  <c r="J19" i="9" s="1"/>
  <c r="K20" i="9"/>
  <c r="G27" i="4" s="1"/>
  <c r="K41" i="7"/>
  <c r="G25" i="4" s="1"/>
  <c r="K47" i="8"/>
  <c r="G31" i="4" s="1"/>
  <c r="I19" i="8"/>
  <c r="K41" i="8"/>
  <c r="G30" i="4" s="1"/>
  <c r="J47" i="8"/>
  <c r="J19" i="8" s="1"/>
  <c r="H19" i="8"/>
  <c r="H19" i="7"/>
  <c r="I19" i="5"/>
  <c r="H19" i="5"/>
  <c r="K19" i="5" s="1"/>
  <c r="G20" i="4" s="1"/>
  <c r="H20" i="4" s="1"/>
  <c r="K36" i="5"/>
  <c r="G22" i="4" s="1"/>
  <c r="K19" i="9"/>
  <c r="G26" i="4" s="1"/>
  <c r="H26" i="4" s="1"/>
  <c r="K20" i="7"/>
  <c r="G24" i="4" s="1"/>
  <c r="J20" i="5"/>
  <c r="J19" i="5" s="1"/>
  <c r="J20" i="7"/>
  <c r="J19" i="7" s="1"/>
  <c r="I19" i="7"/>
  <c r="K19" i="7" s="1"/>
  <c r="G23" i="4" s="1"/>
  <c r="H23" i="4" s="1"/>
  <c r="K20" i="5"/>
  <c r="G21" i="4" s="1"/>
  <c r="K19" i="8" l="1"/>
  <c r="J97" i="8"/>
  <c r="G35" i="4" s="1"/>
  <c r="G28" i="4" l="1"/>
  <c r="H28" i="4" s="1"/>
  <c r="G46" i="4" s="1"/>
  <c r="G36" i="4" l="1"/>
  <c r="H36" i="4" s="1"/>
  <c r="G37" i="4"/>
  <c r="H37" i="4" s="1"/>
  <c r="G38" i="4" l="1"/>
  <c r="G40" i="4" s="1"/>
  <c r="H38" i="4" l="1"/>
  <c r="H40" i="4" l="1"/>
  <c r="F41" i="4" s="1"/>
  <c r="G39" i="4" l="1"/>
  <c r="H39" i="4" s="1"/>
</calcChain>
</file>

<file path=xl/sharedStrings.xml><?xml version="1.0" encoding="utf-8"?>
<sst xmlns="http://schemas.openxmlformats.org/spreadsheetml/2006/main" count="290" uniqueCount="100">
  <si>
    <t>大項目</t>
  </si>
  <si>
    <t>中項目</t>
  </si>
  <si>
    <t>［記入要領］</t>
    <rPh sb="1" eb="3">
      <t>キニュウ</t>
    </rPh>
    <rPh sb="3" eb="5">
      <t>ヨウリョウ</t>
    </rPh>
    <phoneticPr fontId="5"/>
  </si>
  <si>
    <t>小項目（品名等）</t>
    <rPh sb="0" eb="3">
      <t>ショウコウモク</t>
    </rPh>
    <rPh sb="4" eb="6">
      <t>ヒンメイ</t>
    </rPh>
    <rPh sb="6" eb="7">
      <t>ナド</t>
    </rPh>
    <phoneticPr fontId="5"/>
  </si>
  <si>
    <t>管理番号：</t>
    <rPh sb="0" eb="2">
      <t>カンリ</t>
    </rPh>
    <rPh sb="2" eb="4">
      <t>バンゴウ</t>
    </rPh>
    <phoneticPr fontId="2"/>
  </si>
  <si>
    <t>Ⅰ　物品費</t>
    <rPh sb="2" eb="4">
      <t>ブッピン</t>
    </rPh>
    <rPh sb="4" eb="5">
      <t>ヒ</t>
    </rPh>
    <phoneticPr fontId="5"/>
  </si>
  <si>
    <t>１　設備備品費</t>
    <rPh sb="2" eb="4">
      <t>セツビ</t>
    </rPh>
    <rPh sb="4" eb="6">
      <t>ビヒン</t>
    </rPh>
    <phoneticPr fontId="5"/>
  </si>
  <si>
    <t>２　消耗品費</t>
    <rPh sb="2" eb="5">
      <t>ショウモウヒン</t>
    </rPh>
    <rPh sb="5" eb="6">
      <t>ヒ</t>
    </rPh>
    <phoneticPr fontId="5"/>
  </si>
  <si>
    <t>Ⅱ　人件費・謝金</t>
    <rPh sb="2" eb="5">
      <t>ジンケンヒ</t>
    </rPh>
    <rPh sb="6" eb="8">
      <t>シャキン</t>
    </rPh>
    <phoneticPr fontId="5"/>
  </si>
  <si>
    <t>１　人件費</t>
    <rPh sb="2" eb="5">
      <t>ジンケンヒ</t>
    </rPh>
    <phoneticPr fontId="5"/>
  </si>
  <si>
    <t>２　謝金</t>
    <rPh sb="2" eb="4">
      <t>シャキン</t>
    </rPh>
    <phoneticPr fontId="5"/>
  </si>
  <si>
    <t>Ⅲ　旅費</t>
    <rPh sb="2" eb="4">
      <t>リョヒ</t>
    </rPh>
    <phoneticPr fontId="5"/>
  </si>
  <si>
    <t>１　旅費</t>
    <rPh sb="2" eb="4">
      <t>リョヒ</t>
    </rPh>
    <phoneticPr fontId="5"/>
  </si>
  <si>
    <t>Ⅳ　その他</t>
    <phoneticPr fontId="5"/>
  </si>
  <si>
    <t>１　外注費</t>
    <rPh sb="2" eb="5">
      <t>ガイチュウヒ</t>
    </rPh>
    <phoneticPr fontId="5"/>
  </si>
  <si>
    <t>２　印刷製本費</t>
    <rPh sb="2" eb="4">
      <t>インサツ</t>
    </rPh>
    <rPh sb="4" eb="6">
      <t>セイホン</t>
    </rPh>
    <rPh sb="6" eb="7">
      <t>ヒ</t>
    </rPh>
    <phoneticPr fontId="5"/>
  </si>
  <si>
    <t>３　会議費</t>
    <rPh sb="2" eb="5">
      <t>カイギヒ</t>
    </rPh>
    <phoneticPr fontId="5"/>
  </si>
  <si>
    <t>４　通信運搬費</t>
    <rPh sb="2" eb="4">
      <t>ツウシン</t>
    </rPh>
    <rPh sb="4" eb="7">
      <t>ウンパンヒ</t>
    </rPh>
    <phoneticPr fontId="5"/>
  </si>
  <si>
    <t>５　光熱水料</t>
    <rPh sb="2" eb="4">
      <t>コウネツ</t>
    </rPh>
    <rPh sb="4" eb="5">
      <t>スイ</t>
    </rPh>
    <rPh sb="5" eb="6">
      <t>リョウ</t>
    </rPh>
    <phoneticPr fontId="5"/>
  </si>
  <si>
    <t>６　その他（諸経費）</t>
    <rPh sb="4" eb="5">
      <t>タ</t>
    </rPh>
    <rPh sb="6" eb="9">
      <t>ショケイヒ</t>
    </rPh>
    <phoneticPr fontId="5"/>
  </si>
  <si>
    <r>
      <t>　　小計</t>
    </r>
    <r>
      <rPr>
        <sz val="10"/>
        <rFont val="ＭＳ 明朝"/>
        <family val="1"/>
        <charset val="128"/>
      </rPr>
      <t>（Ⅰ＋Ⅱ＋Ⅲ＋Ⅳ）</t>
    </r>
    <rPh sb="2" eb="4">
      <t>ショウケイ</t>
    </rPh>
    <phoneticPr fontId="2"/>
  </si>
  <si>
    <t>積算明細書（Ⅳ　その他）</t>
    <rPh sb="0" eb="2">
      <t>セキサン</t>
    </rPh>
    <rPh sb="2" eb="5">
      <t>メイサイショ</t>
    </rPh>
    <rPh sb="10" eb="11">
      <t>タ</t>
    </rPh>
    <phoneticPr fontId="5"/>
  </si>
  <si>
    <t>積算明細書（Ⅲ　旅費）</t>
    <rPh sb="0" eb="2">
      <t>セキサン</t>
    </rPh>
    <rPh sb="2" eb="5">
      <t>メイサイショ</t>
    </rPh>
    <rPh sb="8" eb="9">
      <t>タビ</t>
    </rPh>
    <rPh sb="9" eb="10">
      <t>ヒ</t>
    </rPh>
    <phoneticPr fontId="5"/>
  </si>
  <si>
    <t>積算明細書（Ⅰ　物品費）</t>
    <rPh sb="0" eb="2">
      <t>セキサン</t>
    </rPh>
    <rPh sb="2" eb="5">
      <t>メイサイショ</t>
    </rPh>
    <rPh sb="8" eb="10">
      <t>ブッピン</t>
    </rPh>
    <rPh sb="10" eb="11">
      <t>ヒ</t>
    </rPh>
    <phoneticPr fontId="5"/>
  </si>
  <si>
    <t>積算明細書（Ⅱ　人件費・謝金）</t>
    <rPh sb="0" eb="2">
      <t>セキサン</t>
    </rPh>
    <rPh sb="2" eb="5">
      <t>メイサイショ</t>
    </rPh>
    <rPh sb="8" eb="11">
      <t>ジンケンヒ</t>
    </rPh>
    <rPh sb="12" eb="14">
      <t>シャキン</t>
    </rPh>
    <phoneticPr fontId="5"/>
  </si>
  <si>
    <t>Ⅴ　一般管理費</t>
    <rPh sb="2" eb="4">
      <t>イッパン</t>
    </rPh>
    <rPh sb="4" eb="7">
      <t>カンリヒ</t>
    </rPh>
    <phoneticPr fontId="5"/>
  </si>
  <si>
    <t>１）</t>
    <phoneticPr fontId="5"/>
  </si>
  <si>
    <t>２）</t>
    <phoneticPr fontId="5"/>
  </si>
  <si>
    <t>３）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</si>
  <si>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</si>
  <si>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</si>
  <si>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</si>
  <si>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</si>
  <si>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</si>
  <si>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</si>
  <si>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</si>
  <si>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</si>
  <si>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</si>
  <si>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</si>
  <si>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</si>
  <si>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</si>
  <si>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</si>
  <si>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</si>
  <si>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</si>
  <si>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</si>
  <si>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</si>
  <si>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>２１）</t>
    <phoneticPr fontId="5"/>
  </si>
  <si>
    <t>２２）</t>
    <phoneticPr fontId="5"/>
  </si>
  <si>
    <t>２３）</t>
    <phoneticPr fontId="5"/>
  </si>
  <si>
    <t>２４）</t>
    <phoneticPr fontId="5"/>
  </si>
  <si>
    <t>２５）</t>
    <phoneticPr fontId="5"/>
  </si>
  <si>
    <t>２６）</t>
    <phoneticPr fontId="5"/>
  </si>
  <si>
    <t>２７）</t>
    <phoneticPr fontId="5"/>
  </si>
  <si>
    <t>２８）</t>
    <phoneticPr fontId="5"/>
  </si>
  <si>
    <t>２９）</t>
    <phoneticPr fontId="5"/>
  </si>
  <si>
    <t>３０）</t>
    <phoneticPr fontId="5"/>
  </si>
  <si>
    <t>総　　　額</t>
    <phoneticPr fontId="5"/>
  </si>
  <si>
    <t>項　　　目</t>
    <rPh sb="0" eb="1">
      <t>コウ</t>
    </rPh>
    <rPh sb="4" eb="5">
      <t>メ</t>
    </rPh>
    <phoneticPr fontId="5"/>
  </si>
  <si>
    <t>金　額
【税込】</t>
    <rPh sb="0" eb="1">
      <t>キン</t>
    </rPh>
    <rPh sb="2" eb="3">
      <t>ガク</t>
    </rPh>
    <rPh sb="5" eb="7">
      <t>ゼイコミ</t>
    </rPh>
    <phoneticPr fontId="5"/>
  </si>
  <si>
    <t>金額合計</t>
    <phoneticPr fontId="5"/>
  </si>
  <si>
    <t>項　目</t>
    <rPh sb="0" eb="1">
      <t>コウ</t>
    </rPh>
    <rPh sb="2" eb="3">
      <t>メ</t>
    </rPh>
    <phoneticPr fontId="5"/>
  </si>
  <si>
    <t>備　考</t>
    <phoneticPr fontId="5"/>
  </si>
  <si>
    <t>消費税相当額</t>
    <phoneticPr fontId="5"/>
  </si>
  <si>
    <t>【税抜】</t>
    <phoneticPr fontId="5"/>
  </si>
  <si>
    <t>不・非課税取引金額</t>
    <rPh sb="0" eb="1">
      <t>フ</t>
    </rPh>
    <rPh sb="2" eb="3">
      <t>ヒ</t>
    </rPh>
    <rPh sb="3" eb="5">
      <t>カゼイ</t>
    </rPh>
    <rPh sb="5" eb="7">
      <t>トリヒキ</t>
    </rPh>
    <rPh sb="7" eb="9">
      <t>キンガク</t>
    </rPh>
    <phoneticPr fontId="5"/>
  </si>
  <si>
    <t>［記入要領］</t>
  </si>
  <si>
    <t>　　・文字入力が不要なセルは空欄にしておいてください。</t>
  </si>
  <si>
    <t>副題：</t>
  </si>
  <si>
    <t>消費税率</t>
    <rPh sb="0" eb="3">
      <t>ショウヒゼイ</t>
    </rPh>
    <rPh sb="3" eb="4">
      <t>リツ</t>
    </rPh>
    <phoneticPr fontId="5"/>
  </si>
  <si>
    <t>一般管理費率</t>
    <rPh sb="0" eb="2">
      <t>イッパン</t>
    </rPh>
    <rPh sb="2" eb="5">
      <t>カンリヒ</t>
    </rPh>
    <rPh sb="5" eb="6">
      <t>リツ</t>
    </rPh>
    <phoneticPr fontId="5"/>
  </si>
  <si>
    <t>７　消費税相当額（大項目合計）</t>
    <rPh sb="2" eb="5">
      <t>ショウヒゼイ</t>
    </rPh>
    <rPh sb="5" eb="7">
      <t>ソウトウ</t>
    </rPh>
    <rPh sb="7" eb="8">
      <t>ガク</t>
    </rPh>
    <rPh sb="9" eb="12">
      <t>ダイコウモク</t>
    </rPh>
    <rPh sb="12" eb="14">
      <t>ゴウケイ</t>
    </rPh>
    <phoneticPr fontId="5"/>
  </si>
  <si>
    <t>１．水色地/黄色地のセル</t>
    <rPh sb="2" eb="4">
      <t>ミズイロ</t>
    </rPh>
    <rPh sb="4" eb="5">
      <t>チ</t>
    </rPh>
    <rPh sb="6" eb="8">
      <t>キイロ</t>
    </rPh>
    <rPh sb="8" eb="9">
      <t>チ</t>
    </rPh>
    <phoneticPr fontId="2"/>
  </si>
  <si>
    <t>　　・水色地のセルのみ必要事項を記入してください。</t>
  </si>
  <si>
    <t>　　・一般管理費率は小数点第１位までの数値（一般管理費率計算書で提示した率）を記入してください。</t>
  </si>
  <si>
    <t>改版日：</t>
    <rPh sb="0" eb="2">
      <t>カイハン</t>
    </rPh>
    <rPh sb="2" eb="3">
      <t>ビ</t>
    </rPh>
    <phoneticPr fontId="2"/>
  </si>
  <si>
    <t>○○○○の研究開発</t>
  </si>
  <si>
    <t>△△△△の研究</t>
  </si>
  <si>
    <t>××××株式会社</t>
  </si>
  <si>
    <t>１．水色地/黄色地のセル</t>
  </si>
  <si>
    <t>研究開発項目</t>
    <rPh sb="0" eb="2">
      <t>ケンキュウ</t>
    </rPh>
    <rPh sb="2" eb="4">
      <t>カイハツ</t>
    </rPh>
    <rPh sb="4" eb="6">
      <t>コウモク</t>
    </rPh>
    <phoneticPr fontId="5"/>
  </si>
  <si>
    <t>実施内容等</t>
    <rPh sb="0" eb="2">
      <t>ジッシ</t>
    </rPh>
    <rPh sb="2" eb="4">
      <t>ナイヨウ</t>
    </rPh>
    <rPh sb="4" eb="5">
      <t>トウ</t>
    </rPh>
    <phoneticPr fontId="5"/>
  </si>
  <si>
    <t>一般管理費率上限値</t>
    <rPh sb="0" eb="2">
      <t>イッパン</t>
    </rPh>
    <rPh sb="2" eb="5">
      <t>カンリヒ</t>
    </rPh>
    <rPh sb="5" eb="6">
      <t>リツ</t>
    </rPh>
    <rPh sb="6" eb="9">
      <t>ジョウゲンチ</t>
    </rPh>
    <phoneticPr fontId="5"/>
  </si>
  <si>
    <t>契約金額
（円）</t>
    <rPh sb="0" eb="2">
      <t>ケイヤク</t>
    </rPh>
    <rPh sb="2" eb="4">
      <t>キンガク</t>
    </rPh>
    <rPh sb="6" eb="7">
      <t>エン</t>
    </rPh>
    <phoneticPr fontId="5"/>
  </si>
  <si>
    <t>計画金額
（円）</t>
    <rPh sb="0" eb="2">
      <t>ケイカク</t>
    </rPh>
    <rPh sb="2" eb="4">
      <t>キンガク</t>
    </rPh>
    <rPh sb="6" eb="7">
      <t>エン</t>
    </rPh>
    <phoneticPr fontId="5"/>
  </si>
  <si>
    <t>差額
（円）</t>
    <rPh sb="0" eb="2">
      <t>サガク</t>
    </rPh>
    <rPh sb="4" eb="5">
      <t>エン</t>
    </rPh>
    <phoneticPr fontId="5"/>
  </si>
  <si>
    <t>契約金額に対する
直接費（大項目Ⅰ～Ⅳ）総額の流用率</t>
    <phoneticPr fontId="5"/>
  </si>
  <si>
    <t>（注：金額合計欄には、消費税相当額は含まれておりません）</t>
    <rPh sb="1" eb="2">
      <t>チュウ</t>
    </rPh>
    <rPh sb="3" eb="5">
      <t>キンガク</t>
    </rPh>
    <rPh sb="5" eb="7">
      <t>ゴウケイ</t>
    </rPh>
    <rPh sb="7" eb="8">
      <t>ラン</t>
    </rPh>
    <rPh sb="11" eb="14">
      <t>ショウヒゼイ</t>
    </rPh>
    <rPh sb="14" eb="16">
      <t>ソウトウ</t>
    </rPh>
    <rPh sb="16" eb="17">
      <t>ガク</t>
    </rPh>
    <rPh sb="18" eb="19">
      <t>フク</t>
    </rPh>
    <phoneticPr fontId="5"/>
  </si>
  <si>
    <t>（注：金額合計欄には、消費税相当額は含まれておりません）</t>
    <phoneticPr fontId="5"/>
  </si>
  <si>
    <t>（注：金額合計欄には、消費税相当額は含まれておりません）</t>
    <phoneticPr fontId="5"/>
  </si>
  <si>
    <t>（注：金額合計欄には、消費税相当額は含まれておりません）</t>
    <phoneticPr fontId="5"/>
  </si>
  <si>
    <t>受託者名称：</t>
    <rPh sb="0" eb="3">
      <t>ジュタクシャ</t>
    </rPh>
    <rPh sb="3" eb="5">
      <t>メイショウ</t>
    </rPh>
    <phoneticPr fontId="5"/>
  </si>
  <si>
    <t>　　・変更時は、前回までの変更箇所を黒字、今回の変更箇所を赤字にしてください。</t>
    <phoneticPr fontId="5"/>
  </si>
  <si>
    <t>研究開発課題名：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</si>
  <si>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r>
      <t>　　総経費</t>
    </r>
    <r>
      <rPr>
        <sz val="10"/>
        <rFont val="ＭＳ 明朝"/>
        <family val="1"/>
        <charset val="128"/>
      </rPr>
      <t>（Ⅰ＋Ⅱ＋Ⅲ＋Ⅳ＋Ⅴ）</t>
    </r>
    <rPh sb="2" eb="5">
      <t>ソウケイヒ</t>
    </rPh>
    <phoneticPr fontId="2"/>
  </si>
  <si>
    <t>　消費税＋消費税相当額</t>
    <rPh sb="1" eb="4">
      <t>ショウヒゼイ</t>
    </rPh>
    <rPh sb="5" eb="8">
      <t>ショウヒゼイ</t>
    </rPh>
    <rPh sb="8" eb="10">
      <t>ソウトウ</t>
    </rPh>
    <rPh sb="10" eb="11">
      <t>ガク</t>
    </rPh>
    <phoneticPr fontId="5"/>
  </si>
  <si>
    <t>999A0101</t>
    <phoneticPr fontId="5"/>
  </si>
  <si>
    <t>　　　　（注）削除する項目は、金額を0に変更して、項目及び金額を赤字にしてください。</t>
    <rPh sb="20" eb="22">
      <t>ヘンコウ</t>
    </rPh>
    <phoneticPr fontId="5"/>
  </si>
  <si>
    <t>必要積算経費一覧表【税込用】</t>
    <rPh sb="0" eb="2">
      <t>ヒツヨウ</t>
    </rPh>
    <rPh sb="2" eb="4">
      <t>セキサン</t>
    </rPh>
    <rPh sb="4" eb="6">
      <t>ケイヒ</t>
    </rPh>
    <rPh sb="6" eb="9">
      <t>イチランヒョウ</t>
    </rPh>
    <rPh sb="10" eb="12">
      <t>ゼイコミ</t>
    </rPh>
    <rPh sb="12" eb="13">
      <t>ヨウ</t>
    </rPh>
    <phoneticPr fontId="5"/>
  </si>
  <si>
    <t>様式1-1-1b（2021-1）年度別実施計画書別紙１（税込用）</t>
    <phoneticPr fontId="5"/>
  </si>
  <si>
    <t>法人名：</t>
    <rPh sb="0" eb="2">
      <t>ホウジン</t>
    </rPh>
    <rPh sb="2" eb="3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</si>
</sst>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%"/>
    <numFmt numFmtId="178" formatCode="\(0\)"/>
    <numFmt numFmtId="179" formatCode="#,##0_ ;[Red]\-#,##0\ "/>
    <numFmt numFmtId="180" formatCode="\(#,###\);[Red]\(\-#,###\)"/>
    <numFmt numFmtId="181" formatCode="[$]ggge&quot;年&quot;m&quot;月&quot;d&quot;日&quot;;@" x16r2:formatCode16="[$-ja-JP-x-gannen]ggge&quot;年&quot;m&quot;月&quot;d&quot;日&quot;;@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HG創英角ｺﾞｼｯｸUB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0"/>
      <color theme="4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3333FF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FF0000"/>
      <name val="HG丸ｺﾞｼｯｸM-PRO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3366FF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HG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0"/>
      <color rgb="FFFF0000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b/>
      <sz val="11"/>
      <color rgb="FFFF0000"/>
      <name val="HGS創英角ｺﾞｼｯｸUB"/>
      <family val="3"/>
      <charset val="128"/>
    </font>
    <font>
      <sz val="10"/>
      <color theme="1"/>
      <name val="ＭＳ Ｐ明朝"/>
      <family val="1"/>
      <charset val="128"/>
    </font>
    <font>
      <sz val="10"/>
      <color rgb="FF0000FF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>
      <alignment vertical="center"/>
    </xf>
    <xf numFmtId="0" fontId="4" fillId="0" borderId="0" xfId="5" applyFont="1" applyAlignment="1">
      <alignment vertical="center"/>
    </xf>
    <xf numFmtId="0" fontId="3" fillId="0" borderId="0" xfId="5" applyFont="1" applyAlignment="1">
      <alignment vertical="center"/>
    </xf>
    <xf numFmtId="0" fontId="3" fillId="0" borderId="1" xfId="5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76" fontId="3" fillId="2" borderId="3" xfId="5" applyNumberFormat="1" applyFont="1" applyFill="1" applyBorder="1" applyAlignment="1">
      <alignment vertical="center"/>
    </xf>
    <xf numFmtId="176" fontId="3" fillId="2" borderId="4" xfId="5" applyNumberFormat="1" applyFont="1" applyFill="1" applyBorder="1" applyAlignment="1">
      <alignment vertical="center"/>
    </xf>
    <xf numFmtId="176" fontId="3" fillId="2" borderId="5" xfId="5" applyNumberFormat="1" applyFont="1" applyFill="1" applyBorder="1" applyAlignment="1">
      <alignment vertical="center"/>
    </xf>
    <xf numFmtId="176" fontId="3" fillId="2" borderId="6" xfId="5" applyNumberFormat="1" applyFont="1" applyFill="1" applyBorder="1" applyAlignment="1">
      <alignment vertical="center"/>
    </xf>
    <xf numFmtId="0" fontId="7" fillId="0" borderId="0" xfId="5" applyFont="1" applyAlignment="1" applyProtection="1">
      <alignment vertical="center"/>
    </xf>
    <xf numFmtId="0" fontId="6" fillId="0" borderId="0" xfId="5" applyFont="1" applyAlignment="1" applyProtection="1">
      <alignment vertical="center"/>
    </xf>
    <xf numFmtId="0" fontId="7" fillId="0" borderId="7" xfId="5" applyFont="1" applyBorder="1" applyAlignment="1" applyProtection="1">
      <alignment horizontal="center" vertical="center"/>
    </xf>
    <xf numFmtId="0" fontId="7" fillId="0" borderId="8" xfId="5" applyFont="1" applyBorder="1" applyAlignment="1" applyProtection="1">
      <alignment horizontal="center" vertical="center"/>
    </xf>
    <xf numFmtId="0" fontId="7" fillId="0" borderId="1" xfId="5" applyFont="1" applyBorder="1" applyAlignment="1" applyProtection="1">
      <alignment vertical="center"/>
    </xf>
    <xf numFmtId="0" fontId="7" fillId="0" borderId="18" xfId="5" applyFont="1" applyBorder="1" applyAlignment="1" applyProtection="1">
      <alignment vertical="center"/>
    </xf>
    <xf numFmtId="0" fontId="7" fillId="0" borderId="21" xfId="5" applyFont="1" applyBorder="1" applyAlignment="1" applyProtection="1">
      <alignment vertical="center"/>
    </xf>
    <xf numFmtId="0" fontId="7" fillId="0" borderId="0" xfId="5" applyFont="1" applyBorder="1" applyAlignment="1" applyProtection="1">
      <alignment horizontal="right" vertical="center"/>
    </xf>
    <xf numFmtId="0" fontId="7" fillId="0" borderId="0" xfId="5" applyFont="1" applyAlignment="1" applyProtection="1">
      <alignment horizontal="right" vertical="center"/>
    </xf>
    <xf numFmtId="0" fontId="7" fillId="0" borderId="30" xfId="5" applyFont="1" applyBorder="1" applyAlignment="1" applyProtection="1">
      <alignment vertical="center"/>
    </xf>
    <xf numFmtId="0" fontId="7" fillId="0" borderId="0" xfId="5" applyFont="1" applyFill="1" applyAlignment="1" applyProtection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76" fontId="10" fillId="2" borderId="1" xfId="5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76" fontId="3" fillId="2" borderId="39" xfId="5" applyNumberFormat="1" applyFont="1" applyFill="1" applyBorder="1" applyAlignment="1">
      <alignment vertical="center"/>
    </xf>
    <xf numFmtId="176" fontId="7" fillId="2" borderId="41" xfId="5" applyNumberFormat="1" applyFont="1" applyFill="1" applyBorder="1" applyAlignment="1" applyProtection="1">
      <alignment vertical="center"/>
    </xf>
    <xf numFmtId="176" fontId="7" fillId="2" borderId="42" xfId="5" applyNumberFormat="1" applyFont="1" applyFill="1" applyBorder="1" applyAlignment="1" applyProtection="1">
      <alignment vertical="center"/>
    </xf>
    <xf numFmtId="176" fontId="8" fillId="2" borderId="43" xfId="5" applyNumberFormat="1" applyFont="1" applyFill="1" applyBorder="1" applyAlignment="1" applyProtection="1">
      <alignment vertical="center"/>
    </xf>
    <xf numFmtId="176" fontId="7" fillId="2" borderId="46" xfId="5" applyNumberFormat="1" applyFont="1" applyFill="1" applyBorder="1" applyAlignment="1" applyProtection="1">
      <alignment vertical="center"/>
    </xf>
    <xf numFmtId="176" fontId="7" fillId="2" borderId="47" xfId="5" applyNumberFormat="1" applyFont="1" applyFill="1" applyBorder="1" applyAlignment="1" applyProtection="1">
      <alignment vertical="center"/>
    </xf>
    <xf numFmtId="176" fontId="7" fillId="2" borderId="52" xfId="5" applyNumberFormat="1" applyFont="1" applyFill="1" applyBorder="1" applyAlignment="1" applyProtection="1">
      <alignment vertical="center"/>
    </xf>
    <xf numFmtId="176" fontId="7" fillId="2" borderId="54" xfId="5" applyNumberFormat="1" applyFont="1" applyFill="1" applyBorder="1" applyAlignment="1" applyProtection="1">
      <alignment vertical="center"/>
    </xf>
    <xf numFmtId="176" fontId="8" fillId="2" borderId="55" xfId="5" applyNumberFormat="1" applyFont="1" applyFill="1" applyBorder="1" applyAlignment="1" applyProtection="1">
      <alignment vertical="center"/>
    </xf>
    <xf numFmtId="176" fontId="7" fillId="2" borderId="56" xfId="5" applyNumberFormat="1" applyFont="1" applyFill="1" applyBorder="1" applyAlignment="1" applyProtection="1">
      <alignment vertical="center"/>
    </xf>
    <xf numFmtId="176" fontId="7" fillId="2" borderId="57" xfId="5" applyNumberFormat="1" applyFont="1" applyFill="1" applyBorder="1" applyAlignment="1" applyProtection="1">
      <alignment vertical="center"/>
    </xf>
    <xf numFmtId="176" fontId="7" fillId="2" borderId="62" xfId="5" applyNumberFormat="1" applyFont="1" applyFill="1" applyBorder="1" applyAlignment="1" applyProtection="1">
      <alignment vertical="center"/>
    </xf>
    <xf numFmtId="176" fontId="7" fillId="2" borderId="63" xfId="5" applyNumberFormat="1" applyFont="1" applyFill="1" applyBorder="1" applyAlignment="1" applyProtection="1">
      <alignment vertical="center"/>
    </xf>
    <xf numFmtId="176" fontId="7" fillId="2" borderId="64" xfId="5" applyNumberFormat="1" applyFont="1" applyFill="1" applyBorder="1" applyAlignment="1" applyProtection="1">
      <alignment vertical="center"/>
    </xf>
    <xf numFmtId="0" fontId="7" fillId="0" borderId="65" xfId="5" applyFont="1" applyBorder="1" applyAlignment="1" applyProtection="1">
      <alignment horizontal="center" vertical="center" wrapText="1"/>
    </xf>
    <xf numFmtId="0" fontId="7" fillId="0" borderId="66" xfId="5" applyFont="1" applyBorder="1" applyAlignment="1" applyProtection="1">
      <alignment horizontal="center" vertical="center" shrinkToFit="1"/>
    </xf>
    <xf numFmtId="176" fontId="7" fillId="0" borderId="0" xfId="5" applyNumberFormat="1" applyFont="1" applyAlignment="1" applyProtection="1">
      <alignment vertical="center"/>
    </xf>
    <xf numFmtId="0" fontId="4" fillId="0" borderId="0" xfId="5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center" shrinkToFit="1"/>
    </xf>
    <xf numFmtId="0" fontId="3" fillId="0" borderId="0" xfId="5" applyFont="1" applyBorder="1" applyAlignment="1" applyProtection="1">
      <alignment horizontal="center" vertical="center"/>
    </xf>
    <xf numFmtId="0" fontId="3" fillId="0" borderId="70" xfId="5" applyFont="1" applyBorder="1" applyAlignment="1" applyProtection="1">
      <alignment horizontal="center" vertical="center"/>
    </xf>
    <xf numFmtId="0" fontId="3" fillId="0" borderId="0" xfId="5" applyFont="1" applyBorder="1" applyAlignment="1">
      <alignment vertical="center"/>
    </xf>
    <xf numFmtId="0" fontId="13" fillId="0" borderId="0" xfId="5" applyFont="1" applyAlignment="1">
      <alignment vertical="center" wrapText="1" shrinkToFit="1"/>
    </xf>
    <xf numFmtId="0" fontId="0" fillId="0" borderId="0" xfId="0" applyBorder="1" applyAlignment="1">
      <alignment vertical="center" wrapText="1"/>
    </xf>
    <xf numFmtId="178" fontId="14" fillId="0" borderId="1" xfId="5" applyNumberFormat="1" applyFont="1" applyBorder="1" applyAlignment="1">
      <alignment vertical="center"/>
    </xf>
    <xf numFmtId="177" fontId="15" fillId="0" borderId="60" xfId="5" applyNumberFormat="1" applyFont="1" applyFill="1" applyBorder="1" applyAlignment="1">
      <alignment horizontal="center" vertical="center"/>
    </xf>
    <xf numFmtId="176" fontId="7" fillId="2" borderId="76" xfId="5" applyNumberFormat="1" applyFont="1" applyFill="1" applyBorder="1" applyAlignment="1" applyProtection="1">
      <alignment vertical="center"/>
    </xf>
    <xf numFmtId="176" fontId="7" fillId="2" borderId="77" xfId="5" applyNumberFormat="1" applyFont="1" applyFill="1" applyBorder="1" applyAlignment="1" applyProtection="1">
      <alignment vertical="center"/>
    </xf>
    <xf numFmtId="176" fontId="7" fillId="2" borderId="78" xfId="5" applyNumberFormat="1" applyFont="1" applyFill="1" applyBorder="1" applyAlignment="1" applyProtection="1">
      <alignment vertical="center"/>
    </xf>
    <xf numFmtId="176" fontId="7" fillId="2" borderId="8" xfId="5" applyNumberFormat="1" applyFont="1" applyFill="1" applyBorder="1" applyAlignment="1" applyProtection="1">
      <alignment vertical="center"/>
    </xf>
    <xf numFmtId="0" fontId="16" fillId="0" borderId="0" xfId="5" applyFont="1" applyAlignment="1" applyProtection="1">
      <alignment vertical="center"/>
    </xf>
    <xf numFmtId="9" fontId="3" fillId="0" borderId="0" xfId="1" applyFont="1" applyFill="1" applyBorder="1" applyAlignment="1" applyProtection="1">
      <alignment horizontal="left" vertical="center"/>
    </xf>
    <xf numFmtId="0" fontId="7" fillId="4" borderId="12" xfId="5" applyFont="1" applyFill="1" applyBorder="1" applyAlignment="1" applyProtection="1">
      <alignment horizontal="right" vertical="center"/>
      <protection locked="0"/>
    </xf>
    <xf numFmtId="176" fontId="7" fillId="4" borderId="48" xfId="5" applyNumberFormat="1" applyFont="1" applyFill="1" applyBorder="1" applyAlignment="1" applyProtection="1">
      <alignment vertical="center"/>
      <protection locked="0"/>
    </xf>
    <xf numFmtId="0" fontId="7" fillId="4" borderId="15" xfId="5" applyFont="1" applyFill="1" applyBorder="1" applyAlignment="1" applyProtection="1">
      <alignment horizontal="right" vertical="center"/>
      <protection locked="0"/>
    </xf>
    <xf numFmtId="176" fontId="7" fillId="4" borderId="49" xfId="5" applyNumberFormat="1" applyFont="1" applyFill="1" applyBorder="1" applyAlignment="1" applyProtection="1">
      <alignment vertical="center"/>
      <protection locked="0"/>
    </xf>
    <xf numFmtId="176" fontId="7" fillId="4" borderId="44" xfId="5" applyNumberFormat="1" applyFont="1" applyFill="1" applyBorder="1" applyAlignment="1" applyProtection="1">
      <alignment vertical="center"/>
      <protection locked="0"/>
    </xf>
    <xf numFmtId="0" fontId="7" fillId="4" borderId="19" xfId="5" applyFont="1" applyFill="1" applyBorder="1" applyAlignment="1" applyProtection="1">
      <alignment horizontal="right" vertical="center"/>
      <protection locked="0"/>
    </xf>
    <xf numFmtId="176" fontId="7" fillId="4" borderId="50" xfId="5" applyNumberFormat="1" applyFont="1" applyFill="1" applyBorder="1" applyAlignment="1" applyProtection="1">
      <alignment vertical="center"/>
      <protection locked="0"/>
    </xf>
    <xf numFmtId="176" fontId="7" fillId="4" borderId="53" xfId="5" applyNumberFormat="1" applyFont="1" applyFill="1" applyBorder="1" applyAlignment="1" applyProtection="1">
      <alignment vertical="center"/>
      <protection locked="0"/>
    </xf>
    <xf numFmtId="0" fontId="7" fillId="4" borderId="22" xfId="5" applyFont="1" applyFill="1" applyBorder="1" applyAlignment="1" applyProtection="1">
      <alignment horizontal="right" vertical="center"/>
      <protection locked="0"/>
    </xf>
    <xf numFmtId="176" fontId="7" fillId="4" borderId="51" xfId="5" applyNumberFormat="1" applyFont="1" applyFill="1" applyBorder="1" applyAlignment="1" applyProtection="1">
      <alignment vertical="center"/>
      <protection locked="0"/>
    </xf>
    <xf numFmtId="176" fontId="7" fillId="4" borderId="45" xfId="5" applyNumberFormat="1" applyFont="1" applyFill="1" applyBorder="1" applyAlignment="1" applyProtection="1">
      <alignment vertical="center"/>
      <protection locked="0"/>
    </xf>
    <xf numFmtId="0" fontId="7" fillId="4" borderId="28" xfId="5" applyFont="1" applyFill="1" applyBorder="1" applyAlignment="1" applyProtection="1">
      <alignment horizontal="right" vertical="center"/>
      <protection locked="0"/>
    </xf>
    <xf numFmtId="0" fontId="7" fillId="4" borderId="31" xfId="5" applyFont="1" applyFill="1" applyBorder="1" applyAlignment="1" applyProtection="1">
      <alignment horizontal="right" vertical="center"/>
      <protection locked="0"/>
    </xf>
    <xf numFmtId="176" fontId="7" fillId="4" borderId="59" xfId="5" applyNumberFormat="1" applyFont="1" applyFill="1" applyBorder="1" applyAlignment="1" applyProtection="1">
      <alignment vertical="center"/>
      <protection locked="0"/>
    </xf>
    <xf numFmtId="176" fontId="7" fillId="4" borderId="60" xfId="5" applyNumberFormat="1" applyFont="1" applyFill="1" applyBorder="1" applyAlignment="1" applyProtection="1">
      <alignment vertical="center"/>
      <protection locked="0"/>
    </xf>
    <xf numFmtId="176" fontId="7" fillId="4" borderId="58" xfId="5" applyNumberFormat="1" applyFont="1" applyFill="1" applyBorder="1" applyAlignment="1" applyProtection="1">
      <alignment vertical="center"/>
      <protection locked="0"/>
    </xf>
    <xf numFmtId="176" fontId="7" fillId="4" borderId="61" xfId="5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7" fillId="0" borderId="92" xfId="5" applyFont="1" applyBorder="1" applyAlignment="1" applyProtection="1">
      <alignment vertical="center"/>
    </xf>
    <xf numFmtId="0" fontId="17" fillId="0" borderId="0" xfId="5" applyFont="1" applyFill="1" applyAlignment="1">
      <alignment vertical="center"/>
    </xf>
    <xf numFmtId="0" fontId="18" fillId="0" borderId="0" xfId="5" applyFont="1" applyAlignment="1" applyProtection="1">
      <alignment vertical="center"/>
    </xf>
    <xf numFmtId="0" fontId="19" fillId="0" borderId="0" xfId="5" applyFont="1" applyAlignment="1">
      <alignment vertical="center"/>
    </xf>
    <xf numFmtId="0" fontId="19" fillId="0" borderId="0" xfId="5" applyFont="1" applyAlignment="1" applyProtection="1">
      <alignment vertical="center"/>
    </xf>
    <xf numFmtId="0" fontId="19" fillId="0" borderId="0" xfId="5" applyFont="1" applyFill="1" applyAlignment="1">
      <alignment vertical="center"/>
    </xf>
    <xf numFmtId="0" fontId="20" fillId="4" borderId="72" xfId="5" applyNumberFormat="1" applyFont="1" applyFill="1" applyBorder="1" applyAlignment="1" applyProtection="1">
      <alignment horizontal="left" vertical="center"/>
      <protection locked="0"/>
    </xf>
    <xf numFmtId="0" fontId="20" fillId="4" borderId="73" xfId="5" applyNumberFormat="1" applyFont="1" applyFill="1" applyBorder="1" applyAlignment="1" applyProtection="1">
      <alignment horizontal="left" vertical="center"/>
      <protection locked="0"/>
    </xf>
    <xf numFmtId="0" fontId="20" fillId="4" borderId="74" xfId="5" applyNumberFormat="1" applyFont="1" applyFill="1" applyBorder="1" applyAlignment="1" applyProtection="1">
      <alignment horizontal="left" vertical="center"/>
      <protection locked="0"/>
    </xf>
    <xf numFmtId="0" fontId="20" fillId="4" borderId="71" xfId="5" applyNumberFormat="1" applyFont="1" applyFill="1" applyBorder="1" applyAlignment="1" applyProtection="1">
      <alignment horizontal="left" vertical="center"/>
      <protection locked="0"/>
    </xf>
    <xf numFmtId="0" fontId="20" fillId="4" borderId="39" xfId="5" applyNumberFormat="1" applyFont="1" applyFill="1" applyBorder="1" applyAlignment="1" applyProtection="1">
      <alignment horizontal="left" vertical="center"/>
      <protection locked="0"/>
    </xf>
    <xf numFmtId="0" fontId="20" fillId="4" borderId="75" xfId="5" applyNumberFormat="1" applyFont="1" applyFill="1" applyBorder="1" applyAlignment="1" applyProtection="1">
      <alignment horizontal="left" vertical="center"/>
      <protection locked="0"/>
    </xf>
    <xf numFmtId="0" fontId="20" fillId="4" borderId="71" xfId="5" quotePrefix="1" applyNumberFormat="1" applyFont="1" applyFill="1" applyBorder="1" applyAlignment="1" applyProtection="1">
      <alignment horizontal="left" vertical="center"/>
      <protection locked="0"/>
    </xf>
    <xf numFmtId="0" fontId="21" fillId="0" borderId="0" xfId="5" applyFont="1" applyAlignment="1">
      <alignment horizontal="right" vertical="center"/>
    </xf>
    <xf numFmtId="0" fontId="22" fillId="0" borderId="9" xfId="5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2" fillId="4" borderId="13" xfId="5" applyFont="1" applyFill="1" applyBorder="1" applyAlignment="1" applyProtection="1">
      <alignment vertical="center" wrapText="1"/>
      <protection locked="0"/>
    </xf>
    <xf numFmtId="0" fontId="22" fillId="4" borderId="14" xfId="5" applyFont="1" applyFill="1" applyBorder="1" applyAlignment="1" applyProtection="1">
      <alignment vertical="center" wrapText="1"/>
      <protection locked="0"/>
    </xf>
    <xf numFmtId="0" fontId="22" fillId="4" borderId="16" xfId="5" applyFont="1" applyFill="1" applyBorder="1" applyAlignment="1" applyProtection="1">
      <alignment vertical="center" wrapText="1"/>
      <protection locked="0"/>
    </xf>
    <xf numFmtId="0" fontId="22" fillId="4" borderId="17" xfId="5" applyFont="1" applyFill="1" applyBorder="1" applyAlignment="1" applyProtection="1">
      <alignment vertical="center" wrapText="1"/>
      <protection locked="0"/>
    </xf>
    <xf numFmtId="0" fontId="22" fillId="4" borderId="20" xfId="5" applyFont="1" applyFill="1" applyBorder="1" applyAlignment="1" applyProtection="1">
      <alignment vertical="center" wrapText="1"/>
      <protection locked="0"/>
    </xf>
    <xf numFmtId="0" fontId="22" fillId="4" borderId="26" xfId="5" applyFont="1" applyFill="1" applyBorder="1" applyAlignment="1" applyProtection="1">
      <alignment vertical="center" wrapText="1"/>
      <protection locked="0"/>
    </xf>
    <xf numFmtId="0" fontId="22" fillId="4" borderId="34" xfId="5" applyFont="1" applyFill="1" applyBorder="1" applyAlignment="1" applyProtection="1">
      <alignment vertical="center" wrapText="1"/>
      <protection locked="0"/>
    </xf>
    <xf numFmtId="0" fontId="22" fillId="4" borderId="35" xfId="5" applyFont="1" applyFill="1" applyBorder="1" applyAlignment="1" applyProtection="1">
      <alignment vertical="center" wrapText="1"/>
      <protection locked="0"/>
    </xf>
    <xf numFmtId="0" fontId="22" fillId="4" borderId="23" xfId="5" applyFont="1" applyFill="1" applyBorder="1" applyAlignment="1" applyProtection="1">
      <alignment vertical="center" wrapText="1"/>
      <protection locked="0"/>
    </xf>
    <xf numFmtId="0" fontId="22" fillId="4" borderId="24" xfId="5" applyFont="1" applyFill="1" applyBorder="1" applyAlignment="1" applyProtection="1">
      <alignment vertical="center" wrapText="1"/>
      <protection locked="0"/>
    </xf>
    <xf numFmtId="0" fontId="21" fillId="0" borderId="0" xfId="5" applyFont="1" applyAlignment="1" applyProtection="1">
      <alignment horizontal="right" vertical="center"/>
    </xf>
    <xf numFmtId="0" fontId="24" fillId="0" borderId="0" xfId="5" applyFont="1" applyAlignment="1" applyProtection="1">
      <alignment vertical="center"/>
    </xf>
    <xf numFmtId="0" fontId="22" fillId="4" borderId="13" xfId="5" applyFont="1" applyFill="1" applyBorder="1" applyAlignment="1" applyProtection="1">
      <alignment vertical="center"/>
      <protection locked="0"/>
    </xf>
    <xf numFmtId="0" fontId="22" fillId="4" borderId="16" xfId="5" applyFont="1" applyFill="1" applyBorder="1" applyAlignment="1" applyProtection="1">
      <alignment vertical="center"/>
      <protection locked="0"/>
    </xf>
    <xf numFmtId="0" fontId="22" fillId="4" borderId="32" xfId="5" applyFont="1" applyFill="1" applyBorder="1" applyAlignment="1" applyProtection="1">
      <alignment vertical="center" wrapText="1"/>
      <protection locked="0"/>
    </xf>
    <xf numFmtId="0" fontId="22" fillId="4" borderId="32" xfId="5" applyFont="1" applyFill="1" applyBorder="1" applyAlignment="1" applyProtection="1">
      <alignment vertical="center"/>
      <protection locked="0"/>
    </xf>
    <xf numFmtId="0" fontId="22" fillId="4" borderId="33" xfId="5" applyFont="1" applyFill="1" applyBorder="1" applyAlignment="1" applyProtection="1">
      <alignment vertical="center" wrapText="1"/>
      <protection locked="0"/>
    </xf>
    <xf numFmtId="0" fontId="22" fillId="4" borderId="25" xfId="5" applyFont="1" applyFill="1" applyBorder="1" applyAlignment="1" applyProtection="1">
      <alignment vertical="center" wrapText="1"/>
      <protection locked="0"/>
    </xf>
    <xf numFmtId="0" fontId="22" fillId="4" borderId="25" xfId="5" applyFont="1" applyFill="1" applyBorder="1" applyAlignment="1" applyProtection="1">
      <alignment vertical="center"/>
      <protection locked="0"/>
    </xf>
    <xf numFmtId="0" fontId="22" fillId="4" borderId="26" xfId="5" applyFont="1" applyFill="1" applyBorder="1" applyAlignment="1" applyProtection="1">
      <alignment vertical="center"/>
      <protection locked="0"/>
    </xf>
    <xf numFmtId="0" fontId="22" fillId="4" borderId="27" xfId="5" applyFont="1" applyFill="1" applyBorder="1" applyAlignment="1" applyProtection="1">
      <alignment vertical="center"/>
      <protection locked="0"/>
    </xf>
    <xf numFmtId="0" fontId="22" fillId="4" borderId="29" xfId="5" applyFont="1" applyFill="1" applyBorder="1" applyAlignment="1" applyProtection="1">
      <alignment vertical="center"/>
      <protection locked="0"/>
    </xf>
    <xf numFmtId="0" fontId="22" fillId="4" borderId="20" xfId="5" applyFont="1" applyFill="1" applyBorder="1" applyAlignment="1" applyProtection="1">
      <alignment vertical="center"/>
      <protection locked="0"/>
    </xf>
    <xf numFmtId="0" fontId="22" fillId="4" borderId="34" xfId="5" applyFont="1" applyFill="1" applyBorder="1" applyAlignment="1" applyProtection="1">
      <alignment vertical="center"/>
      <protection locked="0"/>
    </xf>
    <xf numFmtId="0" fontId="22" fillId="4" borderId="35" xfId="5" applyFont="1" applyFill="1" applyBorder="1" applyAlignment="1" applyProtection="1">
      <alignment vertical="center"/>
      <protection locked="0"/>
    </xf>
    <xf numFmtId="0" fontId="22" fillId="4" borderId="38" xfId="5" applyFont="1" applyFill="1" applyBorder="1" applyAlignment="1" applyProtection="1">
      <alignment vertical="center"/>
      <protection locked="0"/>
    </xf>
    <xf numFmtId="0" fontId="22" fillId="4" borderId="38" xfId="5" applyFont="1" applyFill="1" applyBorder="1" applyAlignment="1" applyProtection="1">
      <alignment vertical="center" wrapText="1"/>
      <protection locked="0"/>
    </xf>
    <xf numFmtId="0" fontId="22" fillId="4" borderId="23" xfId="5" applyFont="1" applyFill="1" applyBorder="1" applyAlignment="1" applyProtection="1">
      <alignment vertical="center"/>
      <protection locked="0"/>
    </xf>
    <xf numFmtId="0" fontId="22" fillId="4" borderId="24" xfId="5" applyFont="1" applyFill="1" applyBorder="1" applyAlignment="1" applyProtection="1">
      <alignment vertical="center"/>
      <protection locked="0"/>
    </xf>
    <xf numFmtId="0" fontId="22" fillId="4" borderId="17" xfId="5" applyFont="1" applyFill="1" applyBorder="1" applyAlignment="1" applyProtection="1">
      <alignment vertical="center"/>
      <protection locked="0"/>
    </xf>
    <xf numFmtId="0" fontId="24" fillId="0" borderId="0" xfId="5" applyFont="1" applyAlignment="1">
      <alignment vertical="center"/>
    </xf>
    <xf numFmtId="0" fontId="3" fillId="0" borderId="40" xfId="5" applyFont="1" applyBorder="1" applyAlignment="1">
      <alignment horizontal="center" vertical="center"/>
    </xf>
    <xf numFmtId="0" fontId="7" fillId="0" borderId="9" xfId="5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177" fontId="3" fillId="4" borderId="52" xfId="5" applyNumberFormat="1" applyFont="1" applyFill="1" applyBorder="1" applyAlignment="1" applyProtection="1">
      <alignment horizontal="center" vertical="center"/>
      <protection locked="0"/>
    </xf>
    <xf numFmtId="0" fontId="3" fillId="0" borderId="36" xfId="5" applyFont="1" applyBorder="1" applyAlignment="1">
      <alignment horizontal="left" vertical="center"/>
    </xf>
    <xf numFmtId="0" fontId="26" fillId="0" borderId="0" xfId="5" applyFont="1" applyAlignment="1">
      <alignment vertical="center"/>
    </xf>
    <xf numFmtId="9" fontId="3" fillId="4" borderId="52" xfId="1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Alignment="1" applyProtection="1">
      <alignment vertical="center"/>
    </xf>
    <xf numFmtId="0" fontId="3" fillId="0" borderId="0" xfId="5" applyFont="1" applyBorder="1" applyAlignment="1">
      <alignment horizontal="left" vertical="center"/>
    </xf>
    <xf numFmtId="0" fontId="3" fillId="0" borderId="29" xfId="5" applyFont="1" applyBorder="1" applyAlignment="1">
      <alignment horizontal="left" vertical="center"/>
    </xf>
    <xf numFmtId="0" fontId="3" fillId="0" borderId="34" xfId="5" applyFont="1" applyBorder="1" applyAlignment="1">
      <alignment horizontal="left" vertical="center"/>
    </xf>
    <xf numFmtId="0" fontId="3" fillId="0" borderId="20" xfId="5" applyFont="1" applyBorder="1" applyAlignment="1">
      <alignment horizontal="left" vertical="center"/>
    </xf>
    <xf numFmtId="176" fontId="3" fillId="2" borderId="74" xfId="5" applyNumberFormat="1" applyFont="1" applyFill="1" applyBorder="1" applyAlignment="1">
      <alignment vertical="center"/>
    </xf>
    <xf numFmtId="176" fontId="3" fillId="0" borderId="3" xfId="5" applyNumberFormat="1" applyFont="1" applyFill="1" applyBorder="1" applyAlignment="1">
      <alignment vertical="center"/>
    </xf>
    <xf numFmtId="176" fontId="3" fillId="0" borderId="4" xfId="5" applyNumberFormat="1" applyFont="1" applyFill="1" applyBorder="1" applyAlignment="1">
      <alignment vertical="center"/>
    </xf>
    <xf numFmtId="176" fontId="3" fillId="0" borderId="6" xfId="5" applyNumberFormat="1" applyFont="1" applyFill="1" applyBorder="1" applyAlignment="1">
      <alignment vertical="center"/>
    </xf>
    <xf numFmtId="176" fontId="3" fillId="0" borderId="5" xfId="5" applyNumberFormat="1" applyFont="1" applyFill="1" applyBorder="1" applyAlignment="1">
      <alignment vertical="center"/>
    </xf>
    <xf numFmtId="176" fontId="3" fillId="0" borderId="75" xfId="5" applyNumberFormat="1" applyFont="1" applyFill="1" applyBorder="1" applyAlignment="1">
      <alignment vertical="center"/>
    </xf>
    <xf numFmtId="176" fontId="3" fillId="0" borderId="61" xfId="5" applyNumberFormat="1" applyFont="1" applyFill="1" applyBorder="1" applyAlignment="1">
      <alignment vertical="center"/>
    </xf>
    <xf numFmtId="176" fontId="10" fillId="4" borderId="0" xfId="5" applyNumberFormat="1" applyFont="1" applyFill="1" applyBorder="1" applyAlignment="1" applyProtection="1">
      <alignment horizontal="right" vertical="center"/>
      <protection locked="0"/>
    </xf>
    <xf numFmtId="9" fontId="12" fillId="0" borderId="0" xfId="1" applyNumberFormat="1" applyFont="1" applyFill="1" applyBorder="1" applyAlignment="1" applyProtection="1">
      <alignment horizontal="center" vertical="center"/>
      <protection locked="0"/>
    </xf>
    <xf numFmtId="9" fontId="3" fillId="0" borderId="0" xfId="1" applyFont="1" applyFill="1" applyBorder="1" applyAlignment="1" applyProtection="1">
      <alignment horizontal="center" vertical="center"/>
      <protection locked="0"/>
    </xf>
    <xf numFmtId="177" fontId="27" fillId="0" borderId="0" xfId="5" applyNumberFormat="1" applyFont="1" applyFill="1" applyBorder="1" applyAlignment="1" applyProtection="1">
      <alignment horizontal="left" vertical="center"/>
      <protection locked="0"/>
    </xf>
    <xf numFmtId="0" fontId="28" fillId="0" borderId="0" xfId="5" applyFont="1" applyAlignment="1">
      <alignment vertical="center"/>
    </xf>
    <xf numFmtId="0" fontId="7" fillId="0" borderId="89" xfId="5" applyFont="1" applyBorder="1" applyAlignment="1" applyProtection="1">
      <alignment vertical="center"/>
    </xf>
    <xf numFmtId="179" fontId="10" fillId="2" borderId="2" xfId="5" applyNumberFormat="1" applyFont="1" applyFill="1" applyBorder="1" applyAlignment="1">
      <alignment horizontal="right" vertical="center"/>
    </xf>
    <xf numFmtId="179" fontId="10" fillId="2" borderId="21" xfId="5" applyNumberFormat="1" applyFont="1" applyFill="1" applyBorder="1" applyAlignment="1">
      <alignment horizontal="right" vertical="center"/>
    </xf>
    <xf numFmtId="179" fontId="10" fillId="3" borderId="68" xfId="0" applyNumberFormat="1" applyFont="1" applyFill="1" applyBorder="1" applyAlignment="1">
      <alignment horizontal="right" vertical="center"/>
    </xf>
    <xf numFmtId="179" fontId="10" fillId="3" borderId="37" xfId="5" applyNumberFormat="1" applyFont="1" applyFill="1" applyBorder="1" applyAlignment="1" applyProtection="1">
      <alignment horizontal="right" vertical="center"/>
    </xf>
    <xf numFmtId="179" fontId="10" fillId="2" borderId="6" xfId="5" applyNumberFormat="1" applyFont="1" applyFill="1" applyBorder="1" applyAlignment="1">
      <alignment vertical="center"/>
    </xf>
    <xf numFmtId="179" fontId="10" fillId="3" borderId="36" xfId="0" applyNumberFormat="1" applyFont="1" applyFill="1" applyBorder="1" applyAlignment="1">
      <alignment horizontal="right" vertical="center"/>
    </xf>
    <xf numFmtId="0" fontId="22" fillId="0" borderId="0" xfId="5" applyFont="1" applyFill="1" applyAlignment="1" applyProtection="1">
      <alignment vertical="center"/>
    </xf>
    <xf numFmtId="179" fontId="10" fillId="4" borderId="68" xfId="5" applyNumberFormat="1" applyFont="1" applyFill="1" applyBorder="1" applyAlignment="1" applyProtection="1">
      <alignment horizontal="right" vertical="center"/>
      <protection locked="0"/>
    </xf>
    <xf numFmtId="179" fontId="10" fillId="2" borderId="2" xfId="5" applyNumberFormat="1" applyFont="1" applyFill="1" applyBorder="1" applyAlignment="1">
      <alignment vertical="center"/>
    </xf>
    <xf numFmtId="0" fontId="3" fillId="0" borderId="81" xfId="5" applyFont="1" applyBorder="1" applyAlignment="1">
      <alignment horizontal="left" vertical="center"/>
    </xf>
    <xf numFmtId="176" fontId="10" fillId="2" borderId="6" xfId="5" applyNumberFormat="1" applyFont="1" applyFill="1" applyBorder="1" applyAlignment="1">
      <alignment vertical="center"/>
    </xf>
    <xf numFmtId="0" fontId="4" fillId="0" borderId="0" xfId="5" applyFont="1" applyFill="1" applyAlignment="1">
      <alignment vertical="center"/>
    </xf>
    <xf numFmtId="180" fontId="10" fillId="3" borderId="2" xfId="5" applyNumberFormat="1" applyFont="1" applyFill="1" applyBorder="1" applyAlignment="1">
      <alignment horizontal="right" vertical="center"/>
    </xf>
    <xf numFmtId="180" fontId="10" fillId="4" borderId="68" xfId="5" applyNumberFormat="1" applyFont="1" applyFill="1" applyBorder="1" applyAlignment="1" applyProtection="1">
      <alignment horizontal="right" vertical="center"/>
      <protection locked="0"/>
    </xf>
    <xf numFmtId="9" fontId="3" fillId="4" borderId="52" xfId="1" applyNumberFormat="1" applyFont="1" applyFill="1" applyBorder="1" applyAlignment="1" applyProtection="1">
      <alignment horizontal="center" vertical="center"/>
      <protection locked="0"/>
    </xf>
    <xf numFmtId="10" fontId="3" fillId="3" borderId="52" xfId="5" applyNumberFormat="1" applyFont="1" applyFill="1" applyBorder="1" applyAlignment="1">
      <alignment horizontal="center" vertical="center"/>
    </xf>
    <xf numFmtId="176" fontId="10" fillId="3" borderId="2" xfId="5" applyNumberFormat="1" applyFont="1" applyFill="1" applyBorder="1" applyAlignment="1">
      <alignment vertical="center"/>
    </xf>
    <xf numFmtId="176" fontId="10" fillId="3" borderId="62" xfId="5" applyNumberFormat="1" applyFont="1" applyFill="1" applyBorder="1" applyAlignment="1">
      <alignment vertical="center"/>
    </xf>
    <xf numFmtId="176" fontId="7" fillId="3" borderId="59" xfId="5" applyNumberFormat="1" applyFont="1" applyFill="1" applyBorder="1" applyAlignment="1" applyProtection="1">
      <alignment vertical="center"/>
    </xf>
    <xf numFmtId="176" fontId="7" fillId="3" borderId="49" xfId="5" applyNumberFormat="1" applyFont="1" applyFill="1" applyBorder="1" applyAlignment="1" applyProtection="1">
      <alignment vertical="center"/>
    </xf>
    <xf numFmtId="176" fontId="7" fillId="3" borderId="58" xfId="5" applyNumberFormat="1" applyFont="1" applyFill="1" applyBorder="1" applyAlignment="1" applyProtection="1">
      <alignment vertical="center"/>
    </xf>
    <xf numFmtId="0" fontId="22" fillId="0" borderId="90" xfId="5" applyFont="1" applyFill="1" applyBorder="1" applyAlignment="1" applyProtection="1">
      <alignment vertical="center"/>
      <protection locked="0"/>
    </xf>
    <xf numFmtId="0" fontId="22" fillId="0" borderId="94" xfId="5" applyFont="1" applyFill="1" applyBorder="1" applyAlignment="1" applyProtection="1">
      <alignment vertical="center"/>
      <protection locked="0"/>
    </xf>
    <xf numFmtId="176" fontId="7" fillId="0" borderId="94" xfId="5" applyNumberFormat="1" applyFont="1" applyFill="1" applyBorder="1" applyAlignment="1" applyProtection="1">
      <alignment vertical="center"/>
      <protection locked="0"/>
    </xf>
    <xf numFmtId="0" fontId="7" fillId="0" borderId="90" xfId="5" applyFont="1" applyFill="1" applyBorder="1" applyAlignment="1" applyProtection="1">
      <alignment horizontal="right" vertical="center"/>
      <protection locked="0"/>
    </xf>
    <xf numFmtId="0" fontId="7" fillId="0" borderId="95" xfId="5" applyFont="1" applyBorder="1" applyAlignment="1" applyProtection="1">
      <alignment vertical="center"/>
    </xf>
    <xf numFmtId="176" fontId="7" fillId="0" borderId="54" xfId="5" applyNumberFormat="1" applyFont="1" applyFill="1" applyBorder="1" applyAlignment="1" applyProtection="1">
      <alignment vertical="center"/>
      <protection locked="0"/>
    </xf>
    <xf numFmtId="0" fontId="32" fillId="0" borderId="0" xfId="5" applyFont="1" applyAlignment="1">
      <alignment vertical="center"/>
    </xf>
    <xf numFmtId="0" fontId="4" fillId="0" borderId="0" xfId="5" applyFont="1" applyAlignment="1">
      <alignment horizontal="right" vertical="center"/>
    </xf>
    <xf numFmtId="0" fontId="20" fillId="4" borderId="62" xfId="5" applyNumberFormat="1" applyFont="1" applyFill="1" applyBorder="1" applyAlignment="1" applyProtection="1">
      <alignment horizontal="left" vertical="center"/>
      <protection locked="0"/>
    </xf>
    <xf numFmtId="0" fontId="3" fillId="0" borderId="28" xfId="5" applyFont="1" applyBorder="1" applyAlignment="1">
      <alignment horizontal="left" vertical="center"/>
    </xf>
    <xf numFmtId="0" fontId="3" fillId="0" borderId="80" xfId="5" applyFont="1" applyBorder="1" applyAlignment="1">
      <alignment horizontal="left" vertical="center"/>
    </xf>
    <xf numFmtId="0" fontId="3" fillId="0" borderId="15" xfId="5" applyFont="1" applyBorder="1" applyAlignment="1">
      <alignment horizontal="left" vertical="center"/>
    </xf>
    <xf numFmtId="0" fontId="3" fillId="0" borderId="81" xfId="5" applyFont="1" applyBorder="1" applyAlignment="1">
      <alignment horizontal="left" vertical="center"/>
    </xf>
    <xf numFmtId="0" fontId="3" fillId="0" borderId="11" xfId="5" applyFont="1" applyBorder="1" applyAlignment="1">
      <alignment horizontal="left" vertical="center"/>
    </xf>
    <xf numFmtId="0" fontId="3" fillId="0" borderId="79" xfId="5" applyFont="1" applyBorder="1" applyAlignment="1">
      <alignment horizontal="left" vertical="center"/>
    </xf>
    <xf numFmtId="0" fontId="3" fillId="0" borderId="83" xfId="5" applyFont="1" applyBorder="1" applyAlignment="1">
      <alignment horizontal="left" vertical="center"/>
    </xf>
    <xf numFmtId="0" fontId="3" fillId="0" borderId="70" xfId="5" applyFont="1" applyBorder="1" applyAlignment="1">
      <alignment horizontal="left" vertical="center"/>
    </xf>
    <xf numFmtId="0" fontId="3" fillId="0" borderId="84" xfId="5" applyFont="1" applyBorder="1" applyAlignment="1">
      <alignment horizontal="left" vertical="center"/>
    </xf>
    <xf numFmtId="0" fontId="3" fillId="0" borderId="86" xfId="5" applyFont="1" applyBorder="1" applyAlignment="1">
      <alignment horizontal="center" vertical="center"/>
    </xf>
    <xf numFmtId="0" fontId="3" fillId="0" borderId="87" xfId="5" applyFont="1" applyBorder="1" applyAlignment="1">
      <alignment horizontal="center" vertical="center"/>
    </xf>
    <xf numFmtId="0" fontId="3" fillId="0" borderId="88" xfId="5" applyFont="1" applyBorder="1" applyAlignment="1">
      <alignment horizontal="center" vertical="center"/>
    </xf>
    <xf numFmtId="0" fontId="3" fillId="0" borderId="19" xfId="5" applyFont="1" applyBorder="1" applyAlignment="1">
      <alignment horizontal="left" vertical="center"/>
    </xf>
    <xf numFmtId="0" fontId="3" fillId="0" borderId="61" xfId="5" applyFont="1" applyBorder="1" applyAlignment="1">
      <alignment horizontal="left" vertical="center"/>
    </xf>
    <xf numFmtId="0" fontId="3" fillId="0" borderId="89" xfId="5" applyFont="1" applyBorder="1" applyAlignment="1">
      <alignment horizontal="left" vertical="center"/>
    </xf>
    <xf numFmtId="0" fontId="3" fillId="0" borderId="90" xfId="5" applyFont="1" applyBorder="1" applyAlignment="1">
      <alignment horizontal="left" vertical="center"/>
    </xf>
    <xf numFmtId="0" fontId="3" fillId="0" borderId="91" xfId="5" applyFont="1" applyBorder="1" applyAlignment="1">
      <alignment horizontal="left" vertical="center"/>
    </xf>
    <xf numFmtId="0" fontId="3" fillId="0" borderId="8" xfId="5" applyFont="1" applyBorder="1" applyAlignment="1">
      <alignment horizontal="center" vertical="center"/>
    </xf>
    <xf numFmtId="0" fontId="3" fillId="0" borderId="82" xfId="5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49" fontId="25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right" vertical="center" shrinkToFit="1"/>
    </xf>
    <xf numFmtId="0" fontId="3" fillId="0" borderId="85" xfId="5" applyFont="1" applyBorder="1" applyAlignment="1">
      <alignment horizontal="center" vertical="center"/>
    </xf>
    <xf numFmtId="0" fontId="3" fillId="0" borderId="64" xfId="5" applyFont="1" applyBorder="1" applyAlignment="1">
      <alignment horizontal="center" vertical="center"/>
    </xf>
    <xf numFmtId="49" fontId="25" fillId="4" borderId="0" xfId="5" applyNumberFormat="1" applyFont="1" applyFill="1" applyBorder="1" applyAlignment="1" applyProtection="1">
      <alignment horizontal="left" vertical="center" shrinkToFit="1"/>
      <protection locked="0"/>
    </xf>
    <xf numFmtId="181" fontId="31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85" xfId="5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49" fontId="25" fillId="4" borderId="0" xfId="0" applyNumberFormat="1" applyFont="1" applyFill="1" applyAlignment="1" applyProtection="1">
      <alignment horizontal="left" vertical="center" shrinkToFit="1"/>
      <protection locked="0"/>
    </xf>
    <xf numFmtId="0" fontId="25" fillId="4" borderId="37" xfId="0" applyFont="1" applyFill="1" applyBorder="1" applyAlignment="1" applyProtection="1">
      <alignment vertical="center" shrinkToFit="1"/>
      <protection locked="0"/>
    </xf>
    <xf numFmtId="0" fontId="3" fillId="0" borderId="0" xfId="5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37" xfId="0" applyFont="1" applyFill="1" applyBorder="1" applyAlignment="1" applyProtection="1">
      <alignment horizontal="right" vertical="center" shrinkToFit="1"/>
    </xf>
    <xf numFmtId="0" fontId="29" fillId="0" borderId="0" xfId="5" applyFont="1" applyBorder="1" applyAlignment="1">
      <alignment horizontal="center" vertical="center"/>
    </xf>
    <xf numFmtId="0" fontId="3" fillId="0" borderId="11" xfId="5" applyFont="1" applyBorder="1" applyAlignment="1" applyProtection="1">
      <alignment horizontal="center" vertical="center"/>
    </xf>
    <xf numFmtId="0" fontId="3" fillId="0" borderId="57" xfId="5" applyFont="1" applyBorder="1" applyAlignment="1" applyProtection="1">
      <alignment horizontal="center" vertical="center"/>
    </xf>
    <xf numFmtId="0" fontId="4" fillId="0" borderId="11" xfId="5" applyFont="1" applyBorder="1" applyAlignment="1">
      <alignment horizontal="center" vertical="center" wrapText="1"/>
    </xf>
    <xf numFmtId="0" fontId="4" fillId="0" borderId="57" xfId="5" applyFont="1" applyBorder="1" applyAlignment="1">
      <alignment horizontal="center" vertical="center"/>
    </xf>
    <xf numFmtId="0" fontId="3" fillId="0" borderId="2" xfId="5" applyFont="1" applyFill="1" applyBorder="1" applyAlignment="1">
      <alignment horizontal="left" vertical="center"/>
    </xf>
    <xf numFmtId="0" fontId="3" fillId="0" borderId="68" xfId="5" applyFont="1" applyFill="1" applyBorder="1" applyAlignment="1">
      <alignment horizontal="left" vertical="center"/>
    </xf>
    <xf numFmtId="0" fontId="3" fillId="0" borderId="69" xfId="5" applyFont="1" applyFill="1" applyBorder="1" applyAlignment="1">
      <alignment horizontal="left" vertical="center"/>
    </xf>
    <xf numFmtId="0" fontId="3" fillId="0" borderId="7" xfId="5" applyFont="1" applyBorder="1" applyAlignment="1" applyProtection="1">
      <alignment horizontal="center" vertical="center"/>
    </xf>
    <xf numFmtId="0" fontId="3" fillId="0" borderId="10" xfId="5" applyFont="1" applyBorder="1" applyAlignment="1" applyProtection="1">
      <alignment horizontal="center" vertical="center"/>
    </xf>
    <xf numFmtId="0" fontId="3" fillId="0" borderId="82" xfId="5" applyFont="1" applyBorder="1" applyAlignment="1" applyProtection="1">
      <alignment horizontal="center" vertical="center"/>
    </xf>
    <xf numFmtId="0" fontId="3" fillId="0" borderId="2" xfId="5" applyFont="1" applyBorder="1" applyAlignment="1">
      <alignment horizontal="left" vertical="center"/>
    </xf>
    <xf numFmtId="0" fontId="3" fillId="0" borderId="68" xfId="5" applyFont="1" applyBorder="1" applyAlignment="1">
      <alignment horizontal="left" vertical="center"/>
    </xf>
    <xf numFmtId="0" fontId="3" fillId="0" borderId="69" xfId="5" applyFont="1" applyBorder="1" applyAlignment="1">
      <alignment horizontal="left" vertical="center"/>
    </xf>
    <xf numFmtId="0" fontId="30" fillId="0" borderId="90" xfId="5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8" fillId="0" borderId="43" xfId="5" applyFont="1" applyBorder="1" applyAlignment="1" applyProtection="1">
      <alignment horizontal="center" vertical="center" wrapText="1"/>
    </xf>
    <xf numFmtId="0" fontId="8" fillId="0" borderId="62" xfId="5" applyFont="1" applyBorder="1" applyAlignment="1" applyProtection="1">
      <alignment horizontal="center" vertical="center"/>
    </xf>
    <xf numFmtId="0" fontId="7" fillId="0" borderId="41" xfId="5" applyFont="1" applyBorder="1" applyAlignment="1" applyProtection="1">
      <alignment horizontal="center" vertical="center" wrapText="1"/>
    </xf>
    <xf numFmtId="0" fontId="7" fillId="0" borderId="88" xfId="5" applyFont="1" applyBorder="1" applyAlignment="1" applyProtection="1">
      <alignment horizontal="center" vertical="center" wrapText="1"/>
    </xf>
    <xf numFmtId="0" fontId="7" fillId="0" borderId="11" xfId="5" applyFont="1" applyBorder="1" applyAlignment="1" applyProtection="1">
      <alignment horizontal="left" vertical="center"/>
    </xf>
    <xf numFmtId="0" fontId="7" fillId="0" borderId="36" xfId="5" applyFont="1" applyBorder="1" applyAlignment="1" applyProtection="1">
      <alignment horizontal="left" vertical="center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67" xfId="0" applyFont="1" applyBorder="1" applyAlignment="1" applyProtection="1">
      <alignment horizontal="center" vertical="center" wrapText="1"/>
    </xf>
    <xf numFmtId="0" fontId="7" fillId="0" borderId="86" xfId="5" applyFont="1" applyBorder="1" applyAlignment="1" applyProtection="1">
      <alignment horizontal="center" vertical="center"/>
    </xf>
    <xf numFmtId="0" fontId="7" fillId="0" borderId="87" xfId="5" applyFont="1" applyBorder="1" applyAlignment="1" applyProtection="1">
      <alignment horizontal="center" vertical="center"/>
    </xf>
    <xf numFmtId="0" fontId="7" fillId="0" borderId="87" xfId="5" applyFont="1" applyBorder="1" applyAlignment="1" applyProtection="1">
      <alignment horizontal="left" vertical="center"/>
    </xf>
    <xf numFmtId="0" fontId="7" fillId="0" borderId="93" xfId="5" applyFont="1" applyBorder="1" applyAlignment="1" applyProtection="1">
      <alignment horizontal="left" vertical="center"/>
    </xf>
    <xf numFmtId="49" fontId="25" fillId="3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left" vertical="center"/>
    </xf>
    <xf numFmtId="0" fontId="25" fillId="2" borderId="37" xfId="0" applyFont="1" applyFill="1" applyBorder="1" applyAlignment="1" applyProtection="1">
      <alignment vertical="center"/>
    </xf>
    <xf numFmtId="0" fontId="25" fillId="0" borderId="37" xfId="0" applyFont="1" applyBorder="1" applyAlignment="1">
      <alignment vertical="center"/>
    </xf>
    <xf numFmtId="0" fontId="7" fillId="0" borderId="89" xfId="5" applyFont="1" applyBorder="1" applyAlignment="1" applyProtection="1">
      <alignment horizontal="left" vertical="center"/>
    </xf>
    <xf numFmtId="0" fontId="7" fillId="0" borderId="90" xfId="5" applyFont="1" applyBorder="1" applyAlignment="1" applyProtection="1">
      <alignment horizontal="left" vertical="center"/>
    </xf>
    <xf numFmtId="49" fontId="25" fillId="2" borderId="0" xfId="0" applyNumberFormat="1" applyFont="1" applyFill="1" applyBorder="1" applyAlignment="1" applyProtection="1">
      <alignment horizontal="left" vertical="center"/>
    </xf>
    <xf numFmtId="176" fontId="7" fillId="2" borderId="95" xfId="5" applyNumberFormat="1" applyFont="1" applyFill="1" applyBorder="1" applyAlignment="1" applyProtection="1">
      <alignment horizontal="right" vertical="center"/>
    </xf>
    <xf numFmtId="176" fontId="7" fillId="2" borderId="54" xfId="5" applyNumberFormat="1" applyFont="1" applyFill="1" applyBorder="1" applyAlignment="1" applyProtection="1">
      <alignment horizontal="right" vertical="center"/>
    </xf>
    <xf numFmtId="0" fontId="7" fillId="0" borderId="77" xfId="5" applyFont="1" applyBorder="1" applyAlignment="1" applyProtection="1">
      <alignment horizontal="left" vertical="center"/>
    </xf>
    <xf numFmtId="0" fontId="7" fillId="0" borderId="94" xfId="5" applyFont="1" applyBorder="1" applyAlignment="1" applyProtection="1">
      <alignment horizontal="left" vertical="center"/>
    </xf>
    <xf numFmtId="0" fontId="7" fillId="0" borderId="54" xfId="5" applyFont="1" applyBorder="1" applyAlignment="1" applyProtection="1">
      <alignment horizontal="left" vertical="center"/>
    </xf>
    <xf numFmtId="0" fontId="7" fillId="0" borderId="11" xfId="5" applyFont="1" applyFill="1" applyBorder="1" applyAlignment="1" applyProtection="1">
      <alignment horizontal="left" vertical="center"/>
    </xf>
    <xf numFmtId="0" fontId="7" fillId="0" borderId="36" xfId="5" applyFont="1" applyFill="1" applyBorder="1" applyAlignment="1" applyProtection="1">
      <alignment horizontal="left" vertical="center"/>
    </xf>
    <xf numFmtId="0" fontId="7" fillId="0" borderId="57" xfId="5" applyFont="1" applyBorder="1" applyAlignment="1" applyProtection="1">
      <alignment horizontal="left" vertical="center"/>
    </xf>
  </cellXfs>
  <cellStyles count="6">
    <cellStyle name="パーセント" xfId="1" builtinId="5"/>
    <cellStyle name="標準" xfId="0" builtinId="0"/>
    <cellStyle name="標準 3" xfId="2" xr:uid="{00000000-0005-0000-0000-000003000000}"/>
    <cellStyle name="標準 6" xfId="3" xr:uid="{00000000-0005-0000-0000-000004000000}"/>
    <cellStyle name="標準 9" xfId="4" xr:uid="{00000000-0005-0000-0000-000005000000}"/>
    <cellStyle name="標準_H20継続案件予算H200618" xfId="5" xr:uid="{00000000-0005-0000-0000-000006000000}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CCFFFF"/>
      <color rgb="FFFFFFCC"/>
      <color rgb="FF33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43</xdr:row>
      <xdr:rowOff>9525</xdr:rowOff>
    </xdr:from>
    <xdr:to>
      <xdr:col>9</xdr:col>
      <xdr:colOff>19050</xdr:colOff>
      <xdr:row>45</xdr:row>
      <xdr:rowOff>57151</xdr:rowOff>
    </xdr:to>
    <xdr:sp macro="" textlink="" fLocksText="0">
      <xdr:nvSpPr>
        <xdr:cNvPr id="10" name="AutoShape 9">
          <a:extLst>
            <a:ext uri="{FF2B5EF4-FFF2-40B4-BE49-F238E27FC236}">
              <a16:creationId xmlns:a16="http://schemas.microsoft.com/office/drawing/2014/main" id="{94CFFEF5-16C9-4789-A78D-1A13CC11A022}"/>
            </a:ext>
          </a:extLst>
        </xdr:cNvPr>
        <xdr:cNvSpPr>
          <a:spLocks noChangeArrowheads="1"/>
        </xdr:cNvSpPr>
      </xdr:nvSpPr>
      <xdr:spPr bwMode="auto">
        <a:xfrm>
          <a:off x="6753225" y="11001375"/>
          <a:ext cx="2209800" cy="542926"/>
        </a:xfrm>
        <a:prstGeom prst="wedgeRectCallout">
          <a:avLst>
            <a:gd name="adj1" fmla="val -63878"/>
            <a:gd name="adj2" fmla="val -3899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プルダウンで選択してください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平成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年度以降の新規採択課題は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30%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それ以外は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10%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です</a:t>
          </a:r>
        </a:p>
      </xdr:txBody>
    </xdr:sp>
    <xdr:clientData fLocksWithSheet="0" fPrintsWithSheet="0"/>
  </xdr:twoCellAnchor>
  <xdr:twoCellAnchor editAs="oneCell">
    <xdr:from>
      <xdr:col>4</xdr:col>
      <xdr:colOff>658811</xdr:colOff>
      <xdr:row>6</xdr:row>
      <xdr:rowOff>55563</xdr:rowOff>
    </xdr:from>
    <xdr:to>
      <xdr:col>6</xdr:col>
      <xdr:colOff>800100</xdr:colOff>
      <xdr:row>7</xdr:row>
      <xdr:rowOff>139701</xdr:rowOff>
    </xdr:to>
    <xdr:sp macro="" textlink="" fLocksText="0">
      <xdr:nvSpPr>
        <xdr:cNvPr id="25" name="AutoShape 8">
          <a:extLst>
            <a:ext uri="{FF2B5EF4-FFF2-40B4-BE49-F238E27FC236}">
              <a16:creationId xmlns:a16="http://schemas.microsoft.com/office/drawing/2014/main" id="{15B2A219-57F5-4DB2-8922-1E6DE429D895}"/>
            </a:ext>
          </a:extLst>
        </xdr:cNvPr>
        <xdr:cNvSpPr>
          <a:spLocks noChangeArrowheads="1"/>
        </xdr:cNvSpPr>
      </xdr:nvSpPr>
      <xdr:spPr bwMode="auto">
        <a:xfrm>
          <a:off x="2894011" y="1173163"/>
          <a:ext cx="2916239" cy="236538"/>
        </a:xfrm>
        <a:prstGeom prst="wedgeRectCallout">
          <a:avLst>
            <a:gd name="adj1" fmla="val 1490"/>
            <a:gd name="adj2" fmla="val 934441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最新版の実施計画書別紙１の契約金額を記入してください</a:t>
          </a:r>
          <a:endParaRPr lang="en-US" altLang="ja-JP" sz="900" b="1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7</xdr:col>
      <xdr:colOff>82551</xdr:colOff>
      <xdr:row>6</xdr:row>
      <xdr:rowOff>47625</xdr:rowOff>
    </xdr:from>
    <xdr:to>
      <xdr:col>8</xdr:col>
      <xdr:colOff>298451</xdr:colOff>
      <xdr:row>8</xdr:row>
      <xdr:rowOff>85726</xdr:rowOff>
    </xdr:to>
    <xdr:sp macro="" textlink="" fLocksText="0">
      <xdr:nvSpPr>
        <xdr:cNvPr id="6" name="AutoShape 9">
          <a:extLst>
            <a:ext uri="{FF2B5EF4-FFF2-40B4-BE49-F238E27FC236}">
              <a16:creationId xmlns:a16="http://schemas.microsoft.com/office/drawing/2014/main" id="{D8CFA21C-3A50-4E19-8B31-AB71BBB93DBB}"/>
            </a:ext>
          </a:extLst>
        </xdr:cNvPr>
        <xdr:cNvSpPr>
          <a:spLocks noChangeArrowheads="1"/>
        </xdr:cNvSpPr>
      </xdr:nvSpPr>
      <xdr:spPr bwMode="auto">
        <a:xfrm>
          <a:off x="5962651" y="1165225"/>
          <a:ext cx="1466850" cy="342901"/>
        </a:xfrm>
        <a:prstGeom prst="wedgeRectCallout">
          <a:avLst>
            <a:gd name="adj1" fmla="val -86914"/>
            <a:gd name="adj2" fmla="val 634168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前回金額から変更になった計画金額は赤字にしてください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7</xdr:col>
      <xdr:colOff>361950</xdr:colOff>
      <xdr:row>40</xdr:row>
      <xdr:rowOff>28575</xdr:rowOff>
    </xdr:from>
    <xdr:to>
      <xdr:col>8</xdr:col>
      <xdr:colOff>1171575</xdr:colOff>
      <xdr:row>41</xdr:row>
      <xdr:rowOff>161924</xdr:rowOff>
    </xdr:to>
    <xdr:sp macro="" textlink="" fLocksText="0">
      <xdr:nvSpPr>
        <xdr:cNvPr id="8" name="AutoShape 9">
          <a:extLst>
            <a:ext uri="{FF2B5EF4-FFF2-40B4-BE49-F238E27FC236}">
              <a16:creationId xmlns:a16="http://schemas.microsoft.com/office/drawing/2014/main" id="{9A2CDF06-AEC5-4E69-AB46-AE3A92F59F63}"/>
            </a:ext>
          </a:extLst>
        </xdr:cNvPr>
        <xdr:cNvSpPr>
          <a:spLocks noChangeArrowheads="1"/>
        </xdr:cNvSpPr>
      </xdr:nvSpPr>
      <xdr:spPr bwMode="auto">
        <a:xfrm>
          <a:off x="6772275" y="9667875"/>
          <a:ext cx="2152650" cy="514349"/>
        </a:xfrm>
        <a:prstGeom prst="wedgeRectCallout">
          <a:avLst>
            <a:gd name="adj1" fmla="val -67355"/>
            <a:gd name="adj2" fmla="val 33936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プルダウンで選択してください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契約締結日が平成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日以前の課題は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8%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、平成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4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日以降は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％です</a:t>
          </a:r>
        </a:p>
      </xdr:txBody>
    </xdr:sp>
    <xdr:clientData fLocksWithSheet="0" fPrintsWithSheet="0"/>
  </xdr:twoCellAnchor>
  <xdr:twoCellAnchor editAs="oneCell">
    <xdr:from>
      <xdr:col>8</xdr:col>
      <xdr:colOff>757960</xdr:colOff>
      <xdr:row>6</xdr:row>
      <xdr:rowOff>31750</xdr:rowOff>
    </xdr:from>
    <xdr:to>
      <xdr:col>10</xdr:col>
      <xdr:colOff>120651</xdr:colOff>
      <xdr:row>8</xdr:row>
      <xdr:rowOff>55419</xdr:rowOff>
    </xdr:to>
    <xdr:sp macro="" textlink="" fLocksText="0">
      <xdr:nvSpPr>
        <xdr:cNvPr id="7" name="AutoShape 9">
          <a:extLst>
            <a:ext uri="{FF2B5EF4-FFF2-40B4-BE49-F238E27FC236}">
              <a16:creationId xmlns:a16="http://schemas.microsoft.com/office/drawing/2014/main" id="{B28A5AA9-C9C9-486D-B9D7-509F31A374F1}"/>
            </a:ext>
          </a:extLst>
        </xdr:cNvPr>
        <xdr:cNvSpPr>
          <a:spLocks noChangeArrowheads="1"/>
        </xdr:cNvSpPr>
      </xdr:nvSpPr>
      <xdr:spPr bwMode="auto">
        <a:xfrm>
          <a:off x="7660410" y="1149350"/>
          <a:ext cx="1547091" cy="328469"/>
        </a:xfrm>
        <a:prstGeom prst="wedgeRectCallout">
          <a:avLst>
            <a:gd name="adj1" fmla="val -136457"/>
            <a:gd name="adj2" fmla="val 657324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前回金額から変更になった差額は赤字にしてください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2</xdr:col>
      <xdr:colOff>44450</xdr:colOff>
      <xdr:row>8</xdr:row>
      <xdr:rowOff>80819</xdr:rowOff>
    </xdr:from>
    <xdr:to>
      <xdr:col>4</xdr:col>
      <xdr:colOff>1295977</xdr:colOff>
      <xdr:row>9</xdr:row>
      <xdr:rowOff>145473</xdr:rowOff>
    </xdr:to>
    <xdr:sp macro="" textlink="" fLocksText="0">
      <xdr:nvSpPr>
        <xdr:cNvPr id="9" name="AutoShape 9">
          <a:extLst>
            <a:ext uri="{FF2B5EF4-FFF2-40B4-BE49-F238E27FC236}">
              <a16:creationId xmlns:a16="http://schemas.microsoft.com/office/drawing/2014/main" id="{7D4781A1-0836-4A43-9B4B-18EC909FE77B}"/>
            </a:ext>
          </a:extLst>
        </xdr:cNvPr>
        <xdr:cNvSpPr>
          <a:spLocks noChangeArrowheads="1"/>
        </xdr:cNvSpPr>
      </xdr:nvSpPr>
      <xdr:spPr bwMode="auto">
        <a:xfrm>
          <a:off x="984250" y="1503219"/>
          <a:ext cx="2546927" cy="217054"/>
        </a:xfrm>
        <a:prstGeom prst="wedgeRectCallout">
          <a:avLst>
            <a:gd name="adj1" fmla="val -1861"/>
            <a:gd name="adj2" fmla="val 289947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改版した場合は、改版日を赤字で記入してください。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3273877</xdr:colOff>
      <xdr:row>14</xdr:row>
      <xdr:rowOff>76200</xdr:rowOff>
    </xdr:from>
    <xdr:to>
      <xdr:col>6</xdr:col>
      <xdr:colOff>715735</xdr:colOff>
      <xdr:row>15</xdr:row>
      <xdr:rowOff>200026</xdr:rowOff>
    </xdr:to>
    <xdr:sp macro="" textlink="" fLocksText="0">
      <xdr:nvSpPr>
        <xdr:cNvPr id="9" name="AutoShap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5721802" y="2971800"/>
          <a:ext cx="1956708" cy="371476"/>
        </a:xfrm>
        <a:prstGeom prst="wedgeRectCallout">
          <a:avLst>
            <a:gd name="adj1" fmla="val 1210"/>
            <a:gd name="adj2" fmla="val 131256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810986</xdr:colOff>
      <xdr:row>14</xdr:row>
      <xdr:rowOff>57150</xdr:rowOff>
    </xdr:from>
    <xdr:to>
      <xdr:col>7</xdr:col>
      <xdr:colOff>548368</xdr:colOff>
      <xdr:row>15</xdr:row>
      <xdr:rowOff>190501</xdr:rowOff>
    </xdr:to>
    <xdr:sp macro="" textlink="" fLocksText="0">
      <xdr:nvSpPr>
        <xdr:cNvPr id="10" name="AutoShape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7773761" y="2952750"/>
          <a:ext cx="1861457" cy="381001"/>
        </a:xfrm>
        <a:prstGeom prst="wedgeRectCallout">
          <a:avLst>
            <a:gd name="adj1" fmla="val -44037"/>
            <a:gd name="adj2" fmla="val 1359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1609725</xdr:colOff>
      <xdr:row>8</xdr:row>
      <xdr:rowOff>114300</xdr:rowOff>
    </xdr:from>
    <xdr:to>
      <xdr:col>9</xdr:col>
      <xdr:colOff>1596</xdr:colOff>
      <xdr:row>9</xdr:row>
      <xdr:rowOff>219076</xdr:rowOff>
    </xdr:to>
    <xdr:sp macro="" textlink="" fLocksText="0">
      <xdr:nvSpPr>
        <xdr:cNvPr id="7" name="AutoShape 9">
          <a:extLst>
            <a:ext uri="{FF2B5EF4-FFF2-40B4-BE49-F238E27FC236}">
              <a16:creationId xmlns:a16="http://schemas.microsoft.com/office/drawing/2014/main" id="{24EA2B85-45B4-4C0C-9825-92DDC9DE3151}"/>
            </a:ext>
          </a:extLst>
        </xdr:cNvPr>
        <xdr:cNvSpPr>
          <a:spLocks noChangeArrowheads="1"/>
        </xdr:cNvSpPr>
      </xdr:nvSpPr>
      <xdr:spPr bwMode="auto">
        <a:xfrm>
          <a:off x="8572500" y="1524000"/>
          <a:ext cx="2093921" cy="352426"/>
        </a:xfrm>
        <a:prstGeom prst="wedgeRectCallout">
          <a:avLst>
            <a:gd name="adj1" fmla="val 8157"/>
            <a:gd name="adj2" fmla="val 624183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黄色セルも前回金額から変更になった金額は赤字にしてください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8</xdr:col>
      <xdr:colOff>790575</xdr:colOff>
      <xdr:row>10</xdr:row>
      <xdr:rowOff>85725</xdr:rowOff>
    </xdr:from>
    <xdr:to>
      <xdr:col>11</xdr:col>
      <xdr:colOff>171450</xdr:colOff>
      <xdr:row>11</xdr:row>
      <xdr:rowOff>209550</xdr:rowOff>
    </xdr:to>
    <xdr:sp macro="" textlink="" fLocksText="0">
      <xdr:nvSpPr>
        <xdr:cNvPr id="11" name="AutoShape 9">
          <a:extLst>
            <a:ext uri="{FF2B5EF4-FFF2-40B4-BE49-F238E27FC236}">
              <a16:creationId xmlns:a16="http://schemas.microsoft.com/office/drawing/2014/main" id="{BAFF3EAD-2429-48CD-BF9D-05BE4BC8B10B}"/>
            </a:ext>
          </a:extLst>
        </xdr:cNvPr>
        <xdr:cNvSpPr>
          <a:spLocks noChangeArrowheads="1"/>
        </xdr:cNvSpPr>
      </xdr:nvSpPr>
      <xdr:spPr bwMode="auto">
        <a:xfrm>
          <a:off x="10687050" y="1990725"/>
          <a:ext cx="2181225" cy="371475"/>
        </a:xfrm>
        <a:prstGeom prst="wedgeRectCallout">
          <a:avLst>
            <a:gd name="adj1" fmla="val -51433"/>
            <a:gd name="adj2" fmla="val 316075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金額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税込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と不・非課税品金額の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税抜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のどちらかのセルに金額を記入してください。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361950</xdr:colOff>
      <xdr:row>11</xdr:row>
      <xdr:rowOff>85725</xdr:rowOff>
    </xdr:from>
    <xdr:to>
      <xdr:col>4</xdr:col>
      <xdr:colOff>3190874</xdr:colOff>
      <xdr:row>15</xdr:row>
      <xdr:rowOff>200025</xdr:rowOff>
    </xdr:to>
    <xdr:sp macro="" textlink="" fLocksText="0">
      <xdr:nvSpPr>
        <xdr:cNvPr id="12" name="AutoShape 8">
          <a:extLst>
            <a:ext uri="{FF2B5EF4-FFF2-40B4-BE49-F238E27FC236}">
              <a16:creationId xmlns:a16="http://schemas.microsoft.com/office/drawing/2014/main" id="{48409347-59B1-4064-9F60-DAF2256B4D54}"/>
            </a:ext>
          </a:extLst>
        </xdr:cNvPr>
        <xdr:cNvSpPr>
          <a:spLocks noChangeArrowheads="1"/>
        </xdr:cNvSpPr>
      </xdr:nvSpPr>
      <xdr:spPr bwMode="auto">
        <a:xfrm>
          <a:off x="2809875" y="2238375"/>
          <a:ext cx="2828924" cy="1104900"/>
        </a:xfrm>
        <a:prstGeom prst="wedgeRectCallout">
          <a:avLst>
            <a:gd name="adj1" fmla="val -4157"/>
            <a:gd name="adj2" fmla="val 8031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設備備品に相当するもので、機能・性能を保てないことを理由に消耗品とする場合には、名称の後ろに消耗品である理由を記載してください（記載例：委託研究期間中の実験により初期の性能を保てない）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277586</xdr:colOff>
      <xdr:row>13</xdr:row>
      <xdr:rowOff>152400</xdr:rowOff>
    </xdr:from>
    <xdr:to>
      <xdr:col>4</xdr:col>
      <xdr:colOff>3420836</xdr:colOff>
      <xdr:row>16</xdr:row>
      <xdr:rowOff>54428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192111" y="2800350"/>
          <a:ext cx="3676650" cy="644978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人件費・謝金の区分、作業量（実施内容等で括れる粒度）を記入してください</a:t>
          </a:r>
          <a:endParaRPr lang="ja-JP" altLang="ja-JP" sz="9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研究員費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(X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名、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人月）</a:t>
          </a:r>
          <a:endParaRPr lang="ja-JP" altLang="ja-JP" sz="9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補助員費（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名、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人月）</a:t>
          </a:r>
          <a:endParaRPr lang="ja-JP" altLang="ja-JP" sz="9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講演会における講演者への謝金</a:t>
          </a:r>
          <a:endParaRPr lang="ja-JP" altLang="ja-JP" sz="9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3452129</xdr:colOff>
      <xdr:row>13</xdr:row>
      <xdr:rowOff>161924</xdr:rowOff>
    </xdr:from>
    <xdr:to>
      <xdr:col>6</xdr:col>
      <xdr:colOff>893987</xdr:colOff>
      <xdr:row>15</xdr:row>
      <xdr:rowOff>38099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5900054" y="2809874"/>
          <a:ext cx="1956708" cy="371475"/>
        </a:xfrm>
        <a:prstGeom prst="wedgeRectCallout">
          <a:avLst>
            <a:gd name="adj1" fmla="val -24590"/>
            <a:gd name="adj2" fmla="val 18833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979712</xdr:colOff>
      <xdr:row>13</xdr:row>
      <xdr:rowOff>161924</xdr:rowOff>
    </xdr:from>
    <xdr:to>
      <xdr:col>7</xdr:col>
      <xdr:colOff>736145</xdr:colOff>
      <xdr:row>15</xdr:row>
      <xdr:rowOff>57150</xdr:rowOff>
    </xdr:to>
    <xdr:sp macro="" textlink="" fLocksText="0">
      <xdr:nvSpPr>
        <xdr:cNvPr id="9" name="AutoShap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7942487" y="2809874"/>
          <a:ext cx="1880508" cy="390526"/>
        </a:xfrm>
        <a:prstGeom prst="wedgeRectCallout">
          <a:avLst>
            <a:gd name="adj1" fmla="val -30917"/>
            <a:gd name="adj2" fmla="val 16913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7</xdr:col>
      <xdr:colOff>438150</xdr:colOff>
      <xdr:row>8</xdr:row>
      <xdr:rowOff>38100</xdr:rowOff>
    </xdr:from>
    <xdr:to>
      <xdr:col>10</xdr:col>
      <xdr:colOff>103196</xdr:colOff>
      <xdr:row>9</xdr:row>
      <xdr:rowOff>142876</xdr:rowOff>
    </xdr:to>
    <xdr:sp macro="" textlink="" fLocksText="0">
      <xdr:nvSpPr>
        <xdr:cNvPr id="6" name="AutoShape 9">
          <a:extLst>
            <a:ext uri="{FF2B5EF4-FFF2-40B4-BE49-F238E27FC236}">
              <a16:creationId xmlns:a16="http://schemas.microsoft.com/office/drawing/2014/main" id="{B70EDA55-2580-4E1F-8CCB-BC011FDFB99F}"/>
            </a:ext>
          </a:extLst>
        </xdr:cNvPr>
        <xdr:cNvSpPr>
          <a:spLocks noChangeArrowheads="1"/>
        </xdr:cNvSpPr>
      </xdr:nvSpPr>
      <xdr:spPr bwMode="auto">
        <a:xfrm>
          <a:off x="9525000" y="1447800"/>
          <a:ext cx="2093921" cy="352426"/>
        </a:xfrm>
        <a:prstGeom prst="wedgeRectCallout">
          <a:avLst>
            <a:gd name="adj1" fmla="val -36877"/>
            <a:gd name="adj2" fmla="val 629588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黄色セルも前回金額から変更になった金額は赤字にしてください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8</xdr:col>
      <xdr:colOff>38100</xdr:colOff>
      <xdr:row>35</xdr:row>
      <xdr:rowOff>133349</xdr:rowOff>
    </xdr:from>
    <xdr:to>
      <xdr:col>10</xdr:col>
      <xdr:colOff>600075</xdr:colOff>
      <xdr:row>37</xdr:row>
      <xdr:rowOff>9524</xdr:rowOff>
    </xdr:to>
    <xdr:sp macro="" textlink="" fLocksText="0">
      <xdr:nvSpPr>
        <xdr:cNvPr id="10" name="AutoShape 9">
          <a:extLst>
            <a:ext uri="{FF2B5EF4-FFF2-40B4-BE49-F238E27FC236}">
              <a16:creationId xmlns:a16="http://schemas.microsoft.com/office/drawing/2014/main" id="{54B1AC82-6127-4895-B4E4-5C60B45A86B5}"/>
            </a:ext>
          </a:extLst>
        </xdr:cNvPr>
        <xdr:cNvSpPr>
          <a:spLocks noChangeArrowheads="1"/>
        </xdr:cNvSpPr>
      </xdr:nvSpPr>
      <xdr:spPr bwMode="auto">
        <a:xfrm>
          <a:off x="9934575" y="8229599"/>
          <a:ext cx="2181225" cy="371475"/>
        </a:xfrm>
        <a:prstGeom prst="wedgeRectCallout">
          <a:avLst>
            <a:gd name="adj1" fmla="val -51433"/>
            <a:gd name="adj2" fmla="val 316075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金額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税込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と不・非課税品金額の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税抜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のどちらかのセルに金額を記入してください。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3329664</xdr:colOff>
      <xdr:row>13</xdr:row>
      <xdr:rowOff>95250</xdr:rowOff>
    </xdr:from>
    <xdr:to>
      <xdr:col>6</xdr:col>
      <xdr:colOff>771522</xdr:colOff>
      <xdr:row>14</xdr:row>
      <xdr:rowOff>232042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5777589" y="2743200"/>
          <a:ext cx="1956708" cy="384442"/>
        </a:xfrm>
        <a:prstGeom prst="wedgeRectCallout">
          <a:avLst>
            <a:gd name="adj1" fmla="val -17781"/>
            <a:gd name="adj2" fmla="val 20015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809624</xdr:colOff>
      <xdr:row>13</xdr:row>
      <xdr:rowOff>99332</xdr:rowOff>
    </xdr:from>
    <xdr:to>
      <xdr:col>7</xdr:col>
      <xdr:colOff>323851</xdr:colOff>
      <xdr:row>14</xdr:row>
      <xdr:rowOff>200025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7772399" y="2747282"/>
          <a:ext cx="1638302" cy="348343"/>
        </a:xfrm>
        <a:prstGeom prst="wedgeRectCallout">
          <a:avLst>
            <a:gd name="adj1" fmla="val -48253"/>
            <a:gd name="adj2" fmla="val 21470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3</xdr:col>
      <xdr:colOff>123825</xdr:colOff>
      <xdr:row>13</xdr:row>
      <xdr:rowOff>85725</xdr:rowOff>
    </xdr:from>
    <xdr:to>
      <xdr:col>4</xdr:col>
      <xdr:colOff>3248025</xdr:colOff>
      <xdr:row>16</xdr:row>
      <xdr:rowOff>28575</xdr:rowOff>
    </xdr:to>
    <xdr:sp macro="" textlink="" fLocksText="0">
      <xdr:nvSpPr>
        <xdr:cNvPr id="9" name="AutoShape 8">
          <a:extLst>
            <a:ext uri="{FF2B5EF4-FFF2-40B4-BE49-F238E27FC236}">
              <a16:creationId xmlns:a16="http://schemas.microsoft.com/office/drawing/2014/main" id="{A16531A9-0A94-4441-A1A7-61D05B197E38}"/>
            </a:ext>
          </a:extLst>
        </xdr:cNvPr>
        <xdr:cNvSpPr>
          <a:spLocks noChangeArrowheads="1"/>
        </xdr:cNvSpPr>
      </xdr:nvSpPr>
      <xdr:spPr bwMode="auto">
        <a:xfrm>
          <a:off x="2038350" y="2733675"/>
          <a:ext cx="3657600" cy="6858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国内出張費（国内学会での発表、技術調査、受託者定例会議、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国外出張費（国際学会での発表、標準化会議参加、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</xdr:txBody>
    </xdr:sp>
    <xdr:clientData fLocksWithSheet="0" fPrintsWithSheet="0"/>
  </xdr:twoCellAnchor>
  <xdr:twoCellAnchor editAs="oneCell">
    <xdr:from>
      <xdr:col>6</xdr:col>
      <xdr:colOff>1019175</xdr:colOff>
      <xdr:row>8</xdr:row>
      <xdr:rowOff>57150</xdr:rowOff>
    </xdr:from>
    <xdr:to>
      <xdr:col>8</xdr:col>
      <xdr:colOff>179396</xdr:colOff>
      <xdr:row>9</xdr:row>
      <xdr:rowOff>161926</xdr:rowOff>
    </xdr:to>
    <xdr:sp macro="" textlink="" fLocksText="0">
      <xdr:nvSpPr>
        <xdr:cNvPr id="7" name="AutoShape 9">
          <a:extLst>
            <a:ext uri="{FF2B5EF4-FFF2-40B4-BE49-F238E27FC236}">
              <a16:creationId xmlns:a16="http://schemas.microsoft.com/office/drawing/2014/main" id="{90AE1845-D7C6-4728-A168-EA25F82C3FEF}"/>
            </a:ext>
          </a:extLst>
        </xdr:cNvPr>
        <xdr:cNvSpPr>
          <a:spLocks noChangeArrowheads="1"/>
        </xdr:cNvSpPr>
      </xdr:nvSpPr>
      <xdr:spPr bwMode="auto">
        <a:xfrm>
          <a:off x="7981950" y="1466850"/>
          <a:ext cx="2093921" cy="352426"/>
        </a:xfrm>
        <a:prstGeom prst="wedgeRectCallout">
          <a:avLst>
            <a:gd name="adj1" fmla="val 37270"/>
            <a:gd name="adj2" fmla="val 621481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黄色セルも前回金額から変更になった金額は赤字にしてください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9</xdr:col>
      <xdr:colOff>0</xdr:colOff>
      <xdr:row>10</xdr:row>
      <xdr:rowOff>114300</xdr:rowOff>
    </xdr:from>
    <xdr:to>
      <xdr:col>11</xdr:col>
      <xdr:colOff>190500</xdr:colOff>
      <xdr:row>11</xdr:row>
      <xdr:rowOff>238125</xdr:rowOff>
    </xdr:to>
    <xdr:sp macro="" textlink="" fLocksText="0">
      <xdr:nvSpPr>
        <xdr:cNvPr id="10" name="AutoShape 9">
          <a:extLst>
            <a:ext uri="{FF2B5EF4-FFF2-40B4-BE49-F238E27FC236}">
              <a16:creationId xmlns:a16="http://schemas.microsoft.com/office/drawing/2014/main" id="{92454463-187E-41A7-8545-38B25C33841F}"/>
            </a:ext>
          </a:extLst>
        </xdr:cNvPr>
        <xdr:cNvSpPr>
          <a:spLocks noChangeArrowheads="1"/>
        </xdr:cNvSpPr>
      </xdr:nvSpPr>
      <xdr:spPr bwMode="auto">
        <a:xfrm>
          <a:off x="10706100" y="2019300"/>
          <a:ext cx="2181225" cy="371475"/>
        </a:xfrm>
        <a:prstGeom prst="wedgeRectCallout">
          <a:avLst>
            <a:gd name="adj1" fmla="val -51433"/>
            <a:gd name="adj2" fmla="val 316075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金額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税込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と不・非課税品金額の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税抜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のどちらかのセルに金額を記入してください。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2849333</xdr:colOff>
      <xdr:row>14</xdr:row>
      <xdr:rowOff>47625</xdr:rowOff>
    </xdr:from>
    <xdr:to>
      <xdr:col>6</xdr:col>
      <xdr:colOff>291191</xdr:colOff>
      <xdr:row>15</xdr:row>
      <xdr:rowOff>193221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5297258" y="2943225"/>
          <a:ext cx="1956708" cy="393246"/>
        </a:xfrm>
        <a:prstGeom prst="wedgeRectCallout">
          <a:avLst>
            <a:gd name="adj1" fmla="val 11430"/>
            <a:gd name="adj2" fmla="val 13386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443592</xdr:colOff>
      <xdr:row>14</xdr:row>
      <xdr:rowOff>47625</xdr:rowOff>
    </xdr:from>
    <xdr:to>
      <xdr:col>7</xdr:col>
      <xdr:colOff>133350</xdr:colOff>
      <xdr:row>15</xdr:row>
      <xdr:rowOff>193221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7406367" y="2943225"/>
          <a:ext cx="1813833" cy="393246"/>
        </a:xfrm>
        <a:prstGeom prst="wedgeRectCallout">
          <a:avLst>
            <a:gd name="adj1" fmla="val 4581"/>
            <a:gd name="adj2" fmla="val 14593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876300</xdr:colOff>
      <xdr:row>9</xdr:row>
      <xdr:rowOff>190500</xdr:rowOff>
    </xdr:from>
    <xdr:to>
      <xdr:col>8</xdr:col>
      <xdr:colOff>36521</xdr:colOff>
      <xdr:row>11</xdr:row>
      <xdr:rowOff>47626</xdr:rowOff>
    </xdr:to>
    <xdr:sp macro="" textlink="" fLocksText="0">
      <xdr:nvSpPr>
        <xdr:cNvPr id="8" name="AutoShape 9">
          <a:extLst>
            <a:ext uri="{FF2B5EF4-FFF2-40B4-BE49-F238E27FC236}">
              <a16:creationId xmlns:a16="http://schemas.microsoft.com/office/drawing/2014/main" id="{2DB60B6E-4EB9-408C-9C81-AE7CC9EA9941}"/>
            </a:ext>
          </a:extLst>
        </xdr:cNvPr>
        <xdr:cNvSpPr>
          <a:spLocks noChangeArrowheads="1"/>
        </xdr:cNvSpPr>
      </xdr:nvSpPr>
      <xdr:spPr bwMode="auto">
        <a:xfrm>
          <a:off x="7839075" y="1847850"/>
          <a:ext cx="2093921" cy="352426"/>
        </a:xfrm>
        <a:prstGeom prst="wedgeRectCallout">
          <a:avLst>
            <a:gd name="adj1" fmla="val 43184"/>
            <a:gd name="adj2" fmla="val 513373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黄色セルも前回金額から変更になった金額は赤字にしてください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9</xdr:col>
      <xdr:colOff>9525</xdr:colOff>
      <xdr:row>10</xdr:row>
      <xdr:rowOff>104775</xdr:rowOff>
    </xdr:from>
    <xdr:to>
      <xdr:col>11</xdr:col>
      <xdr:colOff>200025</xdr:colOff>
      <xdr:row>11</xdr:row>
      <xdr:rowOff>228600</xdr:rowOff>
    </xdr:to>
    <xdr:sp macro="" textlink="" fLocksText="0">
      <xdr:nvSpPr>
        <xdr:cNvPr id="9" name="AutoShape 9">
          <a:extLst>
            <a:ext uri="{FF2B5EF4-FFF2-40B4-BE49-F238E27FC236}">
              <a16:creationId xmlns:a16="http://schemas.microsoft.com/office/drawing/2014/main" id="{1C46B57A-7CAF-4D46-8950-D9572B723CE3}"/>
            </a:ext>
          </a:extLst>
        </xdr:cNvPr>
        <xdr:cNvSpPr>
          <a:spLocks noChangeArrowheads="1"/>
        </xdr:cNvSpPr>
      </xdr:nvSpPr>
      <xdr:spPr bwMode="auto">
        <a:xfrm>
          <a:off x="10715625" y="2009775"/>
          <a:ext cx="2181225" cy="371475"/>
        </a:xfrm>
        <a:prstGeom prst="wedgeRectCallout">
          <a:avLst>
            <a:gd name="adj1" fmla="val -51433"/>
            <a:gd name="adj2" fmla="val 316075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金額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税込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と不・非課税品金額の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税抜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のどちらかのセルに金額を記入してください。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1028700</xdr:colOff>
      <xdr:row>13</xdr:row>
      <xdr:rowOff>19050</xdr:rowOff>
    </xdr:from>
    <xdr:to>
      <xdr:col>4</xdr:col>
      <xdr:colOff>2695575</xdr:colOff>
      <xdr:row>15</xdr:row>
      <xdr:rowOff>171449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6ED9307B-B441-41E4-90BC-63397AA22F57}"/>
            </a:ext>
          </a:extLst>
        </xdr:cNvPr>
        <xdr:cNvSpPr>
          <a:spLocks noChangeArrowheads="1"/>
        </xdr:cNvSpPr>
      </xdr:nvSpPr>
      <xdr:spPr bwMode="auto">
        <a:xfrm>
          <a:off x="3476625" y="2667000"/>
          <a:ext cx="1666875" cy="647699"/>
        </a:xfrm>
        <a:prstGeom prst="wedgeRectCallout">
          <a:avLst>
            <a:gd name="adj1" fmla="val 1520"/>
            <a:gd name="adj2" fmla="val 1043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国際学会参加費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Normal="100" zoomScaleSheetLayoutView="100" workbookViewId="0">
      <selection activeCell="J17" sqref="J17"/>
    </sheetView>
  </sheetViews>
  <sheetFormatPr defaultColWidth="10.625" defaultRowHeight="20.100000000000001" customHeight="1" x14ac:dyDescent="0.15"/>
  <cols>
    <col min="1" max="1" width="9" style="1" customWidth="1"/>
    <col min="2" max="2" width="4.5" style="1" customWidth="1"/>
    <col min="3" max="3" width="11.625" style="1" customWidth="1"/>
    <col min="4" max="4" width="6.875" style="1" customWidth="1"/>
    <col min="5" max="5" width="22.875" style="1" customWidth="1"/>
    <col min="6" max="7" width="16.625" style="1" customWidth="1"/>
    <col min="8" max="8" width="17.625" style="1" customWidth="1"/>
    <col min="9" max="10" width="15.625" style="1" customWidth="1"/>
    <col min="11" max="16384" width="10.625" style="1"/>
  </cols>
  <sheetData>
    <row r="1" spans="1:13" ht="20.100000000000001" customHeight="1" x14ac:dyDescent="0.15">
      <c r="A1" s="160"/>
      <c r="B1" s="160"/>
      <c r="C1" s="160" t="s">
        <v>98</v>
      </c>
      <c r="I1" s="177"/>
      <c r="K1" s="88"/>
    </row>
    <row r="2" spans="1:13" ht="20.100000000000001" customHeight="1" x14ac:dyDescent="0.15">
      <c r="C2" s="78" t="s">
        <v>65</v>
      </c>
    </row>
    <row r="3" spans="1:13" ht="12" x14ac:dyDescent="0.15">
      <c r="C3" s="77" t="s">
        <v>71</v>
      </c>
    </row>
    <row r="4" spans="1:13" ht="12" x14ac:dyDescent="0.15">
      <c r="C4" s="78" t="s">
        <v>72</v>
      </c>
    </row>
    <row r="5" spans="1:13" ht="12" x14ac:dyDescent="0.15">
      <c r="C5" s="78" t="s">
        <v>66</v>
      </c>
    </row>
    <row r="6" spans="1:13" ht="12" x14ac:dyDescent="0.15">
      <c r="C6" s="78" t="s">
        <v>73</v>
      </c>
    </row>
    <row r="7" spans="1:13" ht="12" x14ac:dyDescent="0.15">
      <c r="C7" s="80"/>
    </row>
    <row r="8" spans="1:13" ht="12" x14ac:dyDescent="0.15">
      <c r="C8" s="79"/>
    </row>
    <row r="9" spans="1:13" ht="12" x14ac:dyDescent="0.15">
      <c r="C9" s="77"/>
    </row>
    <row r="10" spans="1:13" ht="12" x14ac:dyDescent="0.15">
      <c r="C10" s="80"/>
    </row>
    <row r="11" spans="1:13" ht="20.100000000000001" customHeight="1" x14ac:dyDescent="0.15">
      <c r="C11" s="76"/>
    </row>
    <row r="12" spans="1:13" ht="20.100000000000001" customHeight="1" x14ac:dyDescent="0.15">
      <c r="C12" s="198" t="s">
        <v>97</v>
      </c>
      <c r="D12" s="198"/>
      <c r="E12" s="198"/>
      <c r="F12" s="198"/>
      <c r="G12" s="198"/>
      <c r="H12" s="198"/>
      <c r="I12" s="198"/>
      <c r="J12" s="42"/>
      <c r="K12" s="22"/>
      <c r="L12" s="22"/>
    </row>
    <row r="13" spans="1:13" ht="20.100000000000001" customHeight="1" x14ac:dyDescent="0.15">
      <c r="B13" s="20"/>
      <c r="C13" s="200" t="s">
        <v>74</v>
      </c>
      <c r="D13" s="200"/>
      <c r="E13" s="204">
        <v>44286</v>
      </c>
      <c r="F13" s="204"/>
      <c r="G13" s="204"/>
      <c r="H13" s="204"/>
      <c r="I13" s="204"/>
      <c r="J13" s="20"/>
    </row>
    <row r="14" spans="1:13" ht="20.100000000000001" customHeight="1" x14ac:dyDescent="0.15">
      <c r="B14" s="20"/>
      <c r="C14" s="208" t="s">
        <v>4</v>
      </c>
      <c r="D14" s="208"/>
      <c r="E14" s="209" t="s">
        <v>95</v>
      </c>
      <c r="F14" s="209"/>
      <c r="G14" s="209"/>
      <c r="H14" s="209"/>
      <c r="I14" s="209"/>
      <c r="J14" s="20"/>
    </row>
    <row r="15" spans="1:13" ht="19.5" customHeight="1" x14ac:dyDescent="0.15">
      <c r="C15" s="200" t="s">
        <v>92</v>
      </c>
      <c r="D15" s="200"/>
      <c r="E15" s="199" t="s">
        <v>75</v>
      </c>
      <c r="F15" s="199"/>
      <c r="G15" s="199"/>
      <c r="H15" s="199"/>
      <c r="I15" s="199"/>
      <c r="J15" s="41"/>
      <c r="K15" s="41"/>
      <c r="L15" s="41"/>
      <c r="M15" s="41"/>
    </row>
    <row r="16" spans="1:13" s="40" customFormat="1" ht="19.5" customHeight="1" x14ac:dyDescent="0.15">
      <c r="C16" s="211" t="s">
        <v>67</v>
      </c>
      <c r="D16" s="212"/>
      <c r="E16" s="203" t="s">
        <v>76</v>
      </c>
      <c r="F16" s="203"/>
      <c r="G16" s="203"/>
      <c r="H16" s="203"/>
      <c r="I16" s="203"/>
      <c r="J16" s="47"/>
      <c r="K16" s="47"/>
      <c r="L16" s="47"/>
    </row>
    <row r="17" spans="3:9" ht="19.5" customHeight="1" thickBot="1" x14ac:dyDescent="0.2">
      <c r="C17" s="213" t="s">
        <v>99</v>
      </c>
      <c r="D17" s="213"/>
      <c r="E17" s="210" t="s">
        <v>77</v>
      </c>
      <c r="F17" s="210"/>
      <c r="G17" s="210"/>
      <c r="H17" s="210"/>
      <c r="I17" s="210"/>
    </row>
    <row r="18" spans="3:9" ht="20.100000000000001" customHeight="1" x14ac:dyDescent="0.15">
      <c r="C18" s="188" t="s">
        <v>60</v>
      </c>
      <c r="D18" s="189"/>
      <c r="E18" s="190"/>
      <c r="F18" s="205" t="s">
        <v>82</v>
      </c>
      <c r="G18" s="206" t="s">
        <v>83</v>
      </c>
      <c r="H18" s="206" t="s">
        <v>84</v>
      </c>
      <c r="I18" s="201" t="s">
        <v>61</v>
      </c>
    </row>
    <row r="19" spans="3:9" ht="20.100000000000001" customHeight="1" thickBot="1" x14ac:dyDescent="0.2">
      <c r="C19" s="123" t="s">
        <v>0</v>
      </c>
      <c r="D19" s="196" t="s">
        <v>1</v>
      </c>
      <c r="E19" s="197"/>
      <c r="F19" s="202"/>
      <c r="G19" s="207"/>
      <c r="H19" s="207"/>
      <c r="I19" s="202"/>
    </row>
    <row r="20" spans="3:9" ht="20.100000000000001" customHeight="1" x14ac:dyDescent="0.15">
      <c r="C20" s="193" t="s">
        <v>5</v>
      </c>
      <c r="D20" s="194"/>
      <c r="E20" s="195"/>
      <c r="F20" s="143">
        <v>0</v>
      </c>
      <c r="G20" s="21">
        <f>明細Ⅰ【物品費】!$K19</f>
        <v>0</v>
      </c>
      <c r="H20" s="21">
        <f>F20-G20</f>
        <v>0</v>
      </c>
      <c r="I20" s="81"/>
    </row>
    <row r="21" spans="3:9" ht="20.100000000000001" customHeight="1" x14ac:dyDescent="0.15">
      <c r="C21" s="3"/>
      <c r="D21" s="179" t="s">
        <v>6</v>
      </c>
      <c r="E21" s="180"/>
      <c r="F21" s="133"/>
      <c r="G21" s="5">
        <f>明細Ⅰ【物品費】!$K20</f>
        <v>0</v>
      </c>
      <c r="H21" s="137"/>
      <c r="I21" s="82"/>
    </row>
    <row r="22" spans="3:9" ht="20.100000000000001" customHeight="1" x14ac:dyDescent="0.15">
      <c r="C22" s="4"/>
      <c r="D22" s="191" t="s">
        <v>7</v>
      </c>
      <c r="E22" s="192"/>
      <c r="F22" s="134"/>
      <c r="G22" s="6">
        <f>明細Ⅰ【物品費】!$K36</f>
        <v>0</v>
      </c>
      <c r="H22" s="138"/>
      <c r="I22" s="83"/>
    </row>
    <row r="23" spans="3:9" ht="20.100000000000001" customHeight="1" x14ac:dyDescent="0.15">
      <c r="C23" s="185" t="s">
        <v>8</v>
      </c>
      <c r="D23" s="186"/>
      <c r="E23" s="187"/>
      <c r="F23" s="143">
        <v>0</v>
      </c>
      <c r="G23" s="21">
        <f>明細Ⅱ【人件費・謝金】!$K19</f>
        <v>0</v>
      </c>
      <c r="H23" s="21">
        <f>F23-G23</f>
        <v>0</v>
      </c>
      <c r="I23" s="81"/>
    </row>
    <row r="24" spans="3:9" ht="20.100000000000001" customHeight="1" x14ac:dyDescent="0.15">
      <c r="C24" s="3"/>
      <c r="D24" s="179" t="s">
        <v>9</v>
      </c>
      <c r="E24" s="180"/>
      <c r="F24" s="133"/>
      <c r="G24" s="5">
        <f>明細Ⅱ【人件費・謝金】!$K20</f>
        <v>0</v>
      </c>
      <c r="H24" s="137"/>
      <c r="I24" s="82"/>
    </row>
    <row r="25" spans="3:9" ht="20.100000000000001" customHeight="1" x14ac:dyDescent="0.15">
      <c r="C25" s="4"/>
      <c r="D25" s="191" t="s">
        <v>10</v>
      </c>
      <c r="E25" s="192"/>
      <c r="F25" s="134"/>
      <c r="G25" s="6">
        <f>明細Ⅱ【人件費・謝金】!$K41</f>
        <v>0</v>
      </c>
      <c r="H25" s="138"/>
      <c r="I25" s="83"/>
    </row>
    <row r="26" spans="3:9" ht="20.100000000000001" customHeight="1" x14ac:dyDescent="0.15">
      <c r="C26" s="185" t="s">
        <v>11</v>
      </c>
      <c r="D26" s="186"/>
      <c r="E26" s="187"/>
      <c r="F26" s="143">
        <v>0</v>
      </c>
      <c r="G26" s="21">
        <f>明細Ⅲ【旅費】!$K19</f>
        <v>0</v>
      </c>
      <c r="H26" s="21">
        <f>F26-G26</f>
        <v>0</v>
      </c>
      <c r="I26" s="81"/>
    </row>
    <row r="27" spans="3:9" ht="20.100000000000001" customHeight="1" x14ac:dyDescent="0.15">
      <c r="C27" s="4"/>
      <c r="D27" s="183" t="s">
        <v>12</v>
      </c>
      <c r="E27" s="184"/>
      <c r="F27" s="128"/>
      <c r="G27" s="8">
        <f>明細Ⅲ【旅費】!$K20</f>
        <v>0</v>
      </c>
      <c r="H27" s="139"/>
      <c r="I27" s="84"/>
    </row>
    <row r="28" spans="3:9" ht="20.100000000000001" customHeight="1" x14ac:dyDescent="0.15">
      <c r="C28" s="185" t="s">
        <v>13</v>
      </c>
      <c r="D28" s="186"/>
      <c r="E28" s="187"/>
      <c r="F28" s="143">
        <v>0</v>
      </c>
      <c r="G28" s="21">
        <f>明細Ⅳ【その他】!$K$19+明細Ⅳ【その他】!$J$97</f>
        <v>0</v>
      </c>
      <c r="H28" s="21">
        <f>F28-G28</f>
        <v>0</v>
      </c>
      <c r="I28" s="81"/>
    </row>
    <row r="29" spans="3:9" ht="20.100000000000001" customHeight="1" x14ac:dyDescent="0.15">
      <c r="C29" s="3"/>
      <c r="D29" s="179" t="s">
        <v>14</v>
      </c>
      <c r="E29" s="180"/>
      <c r="F29" s="133"/>
      <c r="G29" s="5">
        <f>明細Ⅳ【その他】!$K20</f>
        <v>0</v>
      </c>
      <c r="H29" s="137"/>
      <c r="I29" s="82"/>
    </row>
    <row r="30" spans="3:9" ht="20.100000000000001" customHeight="1" x14ac:dyDescent="0.15">
      <c r="C30" s="3"/>
      <c r="D30" s="181" t="s">
        <v>15</v>
      </c>
      <c r="E30" s="182"/>
      <c r="F30" s="135"/>
      <c r="G30" s="7">
        <f>明細Ⅳ【その他】!$K41</f>
        <v>0</v>
      </c>
      <c r="H30" s="140"/>
      <c r="I30" s="85"/>
    </row>
    <row r="31" spans="3:9" ht="20.100000000000001" customHeight="1" x14ac:dyDescent="0.15">
      <c r="C31" s="3"/>
      <c r="D31" s="181" t="s">
        <v>16</v>
      </c>
      <c r="E31" s="182"/>
      <c r="F31" s="135"/>
      <c r="G31" s="7">
        <f>明細Ⅳ【その他】!$K47</f>
        <v>0</v>
      </c>
      <c r="H31" s="140"/>
      <c r="I31" s="85"/>
    </row>
    <row r="32" spans="3:9" ht="20.100000000000001" customHeight="1" x14ac:dyDescent="0.15">
      <c r="C32" s="3"/>
      <c r="D32" s="181" t="s">
        <v>17</v>
      </c>
      <c r="E32" s="182"/>
      <c r="F32" s="135"/>
      <c r="G32" s="7">
        <f>明細Ⅳ【その他】!$K58</f>
        <v>0</v>
      </c>
      <c r="H32" s="140"/>
      <c r="I32" s="85"/>
    </row>
    <row r="33" spans="2:10" ht="20.100000000000001" customHeight="1" x14ac:dyDescent="0.15">
      <c r="C33" s="3"/>
      <c r="D33" s="181" t="s">
        <v>18</v>
      </c>
      <c r="E33" s="182"/>
      <c r="F33" s="135"/>
      <c r="G33" s="7">
        <f>明細Ⅳ【その他】!$K69</f>
        <v>0</v>
      </c>
      <c r="H33" s="140"/>
      <c r="I33" s="85"/>
    </row>
    <row r="34" spans="2:10" ht="20.100000000000001" customHeight="1" x14ac:dyDescent="0.15">
      <c r="C34" s="3"/>
      <c r="D34" s="181" t="s">
        <v>19</v>
      </c>
      <c r="E34" s="182"/>
      <c r="F34" s="158"/>
      <c r="G34" s="23">
        <f>明細Ⅳ【その他】!$K75</f>
        <v>0</v>
      </c>
      <c r="H34" s="141"/>
      <c r="I34" s="86"/>
    </row>
    <row r="35" spans="2:10" ht="20.100000000000001" customHeight="1" x14ac:dyDescent="0.15">
      <c r="C35" s="4"/>
      <c r="D35" s="191" t="s">
        <v>70</v>
      </c>
      <c r="E35" s="192"/>
      <c r="F35" s="132"/>
      <c r="G35" s="136">
        <f>明細Ⅳ【その他】!$J97</f>
        <v>0</v>
      </c>
      <c r="H35" s="142"/>
      <c r="I35" s="83"/>
    </row>
    <row r="36" spans="2:10" ht="20.100000000000001" customHeight="1" x14ac:dyDescent="0.15">
      <c r="C36" s="229" t="s">
        <v>20</v>
      </c>
      <c r="D36" s="230"/>
      <c r="E36" s="231"/>
      <c r="F36" s="154">
        <f>F20+F23+F26+F28</f>
        <v>0</v>
      </c>
      <c r="G36" s="153">
        <f>G$20+G$23+G$26+G$28</f>
        <v>0</v>
      </c>
      <c r="H36" s="159">
        <f>F36-G36</f>
        <v>0</v>
      </c>
      <c r="I36" s="87"/>
      <c r="J36" s="147"/>
    </row>
    <row r="37" spans="2:10" ht="20.100000000000001" customHeight="1" x14ac:dyDescent="0.15">
      <c r="C37" s="225" t="s">
        <v>25</v>
      </c>
      <c r="D37" s="226"/>
      <c r="E37" s="227"/>
      <c r="F37" s="156">
        <v>0</v>
      </c>
      <c r="G37" s="157">
        <f>IF(H$43="",ROUNDDOWN(G36*G$43,0),"     NG")</f>
        <v>0</v>
      </c>
      <c r="H37" s="165">
        <f>IFERROR(F37-G37,"")</f>
        <v>0</v>
      </c>
      <c r="I37" s="84"/>
    </row>
    <row r="38" spans="2:10" ht="20.100000000000001" customHeight="1" thickBot="1" x14ac:dyDescent="0.2">
      <c r="C38" s="229" t="s">
        <v>93</v>
      </c>
      <c r="D38" s="230"/>
      <c r="E38" s="231"/>
      <c r="F38" s="151">
        <f>F36+F37</f>
        <v>0</v>
      </c>
      <c r="G38" s="149">
        <f>IFERROR(G$36+G$37,"")</f>
        <v>0</v>
      </c>
      <c r="H38" s="165">
        <f>IFERROR(F38-G38,"")</f>
        <v>0</v>
      </c>
      <c r="I38" s="178"/>
    </row>
    <row r="39" spans="2:10" ht="20.100000000000001" customHeight="1" x14ac:dyDescent="0.15">
      <c r="B39" s="49"/>
      <c r="C39" s="219" t="s">
        <v>94</v>
      </c>
      <c r="D39" s="220"/>
      <c r="E39" s="221"/>
      <c r="F39" s="162">
        <v>0</v>
      </c>
      <c r="G39" s="161">
        <f>IFERROR(ROUNDDOWN(G40*G$42/(1+G$42),0),"")</f>
        <v>0</v>
      </c>
      <c r="H39" s="165">
        <f>IFERROR(F39-G39,"")</f>
        <v>0</v>
      </c>
      <c r="I39" s="48"/>
    </row>
    <row r="40" spans="2:10" ht="20.100000000000001" customHeight="1" thickBot="1" x14ac:dyDescent="0.2">
      <c r="C40" s="222" t="s">
        <v>56</v>
      </c>
      <c r="D40" s="223"/>
      <c r="E40" s="224"/>
      <c r="F40" s="152">
        <f>F38</f>
        <v>0</v>
      </c>
      <c r="G40" s="150">
        <f>G$38</f>
        <v>0</v>
      </c>
      <c r="H40" s="166">
        <f>IFERROR(F40-G40,"")</f>
        <v>0</v>
      </c>
      <c r="I40" s="3"/>
    </row>
    <row r="41" spans="2:10" ht="30" customHeight="1" x14ac:dyDescent="0.15">
      <c r="C41" s="43"/>
      <c r="D41" s="43"/>
      <c r="E41" s="44"/>
      <c r="F41" s="228" t="str">
        <f>IF(G44="未選択","",(IF(H40&lt;&gt;0,(IF(G40=0,"","契約金額と計画金額が一致していません")),"")))</f>
        <v/>
      </c>
      <c r="G41" s="228"/>
      <c r="H41" s="228"/>
      <c r="I41" s="45"/>
    </row>
    <row r="42" spans="2:10" ht="20.100000000000001" customHeight="1" x14ac:dyDescent="0.15">
      <c r="C42" s="43"/>
      <c r="D42" s="43"/>
      <c r="E42" s="215" t="s">
        <v>68</v>
      </c>
      <c r="F42" s="216"/>
      <c r="G42" s="163">
        <v>0.1</v>
      </c>
      <c r="H42" s="144"/>
      <c r="I42" s="55"/>
    </row>
    <row r="43" spans="2:10" ht="20.100000000000001" customHeight="1" x14ac:dyDescent="0.15">
      <c r="C43" s="2"/>
      <c r="D43" s="2"/>
      <c r="E43" s="215" t="s">
        <v>69</v>
      </c>
      <c r="F43" s="216"/>
      <c r="G43" s="127"/>
      <c r="H43" s="146" t="str">
        <f>IF(G44="未選択","一般管理費率上限未選択",IF(AND(G43=ROUNDDOWN(G43*1,3),G43&lt;=G44),"","ＮＧ(少数点第２位以下または上限値を超えた値が入力されました。)"))</f>
        <v/>
      </c>
      <c r="I43" s="129"/>
      <c r="J43" s="46"/>
    </row>
    <row r="44" spans="2:10" ht="20.100000000000001" customHeight="1" x14ac:dyDescent="0.15">
      <c r="C44" s="2"/>
      <c r="D44" s="2"/>
      <c r="E44" s="215" t="s">
        <v>81</v>
      </c>
      <c r="F44" s="216"/>
      <c r="G44" s="130">
        <v>0.3</v>
      </c>
      <c r="H44" s="145"/>
      <c r="I44" s="46"/>
    </row>
    <row r="45" spans="2:10" ht="20.100000000000001" customHeight="1" x14ac:dyDescent="0.15">
      <c r="E45" s="40"/>
      <c r="F45" s="40"/>
      <c r="G45" s="131"/>
      <c r="H45" s="131"/>
      <c r="I45" s="40"/>
    </row>
    <row r="46" spans="2:10" ht="30" customHeight="1" x14ac:dyDescent="0.15">
      <c r="E46" s="217" t="s">
        <v>85</v>
      </c>
      <c r="F46" s="218"/>
      <c r="G46" s="164">
        <f>IF(F36=0,0,(SUMIF(H20:H28,"&gt;0"))/F36)</f>
        <v>0</v>
      </c>
    </row>
    <row r="47" spans="2:10" ht="20.100000000000001" customHeight="1" x14ac:dyDescent="0.15">
      <c r="E47" s="214"/>
      <c r="F47" s="214"/>
      <c r="G47" s="214"/>
    </row>
  </sheetData>
  <sheetProtection algorithmName="SHA-512" hashValue="pSp6GyIXWGOAUC1/jWITShKUsQvD6OahqeJ9/vAHKm2JU4rsW4sq3cAoEOGJSEvKPHEQgVvdlDGK1CyUeULblw==" saltValue="cuB8DhSm+sK7aaAhZIwrjg==" spinCount="100000" sheet="1" formatCells="0"/>
  <protectedRanges>
    <protectedRange sqref="G42:H42" name="範囲3"/>
    <protectedRange sqref="E14:I17 I20:I38" name="範囲1"/>
    <protectedRange sqref="G42:H42" name="範囲2"/>
    <protectedRange sqref="G44:H44" name="範囲3_1"/>
    <protectedRange sqref="G43:H43" name="範囲1_1"/>
  </protectedRanges>
  <mergeCells count="44">
    <mergeCell ref="C39:E39"/>
    <mergeCell ref="C40:E40"/>
    <mergeCell ref="C37:E37"/>
    <mergeCell ref="D35:E35"/>
    <mergeCell ref="F41:H41"/>
    <mergeCell ref="C38:E38"/>
    <mergeCell ref="C36:E36"/>
    <mergeCell ref="E47:G47"/>
    <mergeCell ref="E42:F42"/>
    <mergeCell ref="E43:F43"/>
    <mergeCell ref="E44:F44"/>
    <mergeCell ref="E46:F46"/>
    <mergeCell ref="C12:I12"/>
    <mergeCell ref="E15:I15"/>
    <mergeCell ref="C15:D15"/>
    <mergeCell ref="I18:I19"/>
    <mergeCell ref="E16:I16"/>
    <mergeCell ref="C13:D13"/>
    <mergeCell ref="E13:I13"/>
    <mergeCell ref="F18:F19"/>
    <mergeCell ref="H18:H19"/>
    <mergeCell ref="C14:D14"/>
    <mergeCell ref="E14:I14"/>
    <mergeCell ref="E17:I17"/>
    <mergeCell ref="C16:D16"/>
    <mergeCell ref="G18:G19"/>
    <mergeCell ref="C17:D17"/>
    <mergeCell ref="D27:E27"/>
    <mergeCell ref="C23:E23"/>
    <mergeCell ref="C26:E26"/>
    <mergeCell ref="C18:E18"/>
    <mergeCell ref="C28:E28"/>
    <mergeCell ref="D24:E24"/>
    <mergeCell ref="D25:E25"/>
    <mergeCell ref="C20:E20"/>
    <mergeCell ref="D19:E19"/>
    <mergeCell ref="D21:E21"/>
    <mergeCell ref="D22:E22"/>
    <mergeCell ref="D29:E29"/>
    <mergeCell ref="D31:E31"/>
    <mergeCell ref="D32:E32"/>
    <mergeCell ref="D33:E33"/>
    <mergeCell ref="D34:E34"/>
    <mergeCell ref="D30:E30"/>
  </mergeCells>
  <phoneticPr fontId="5"/>
  <conditionalFormatting sqref="G46">
    <cfRule type="expression" dxfId="0" priority="1">
      <formula>G46 &gt; 0.3</formula>
    </cfRule>
  </conditionalFormatting>
  <dataValidations disablePrompts="1" count="7">
    <dataValidation type="list" allowBlank="1" showInputMessage="1" showErrorMessage="1" sqref="B39" xr:uid="{00000000-0002-0000-0000-000000000000}">
      <formula1>"　,0.05,0.08,0.1"</formula1>
    </dataValidation>
    <dataValidation type="list" allowBlank="1" showInputMessage="1" showErrorMessage="1" sqref="H42" xr:uid="{00000000-0002-0000-0000-000001000000}">
      <formula1>"8%,5%"</formula1>
    </dataValidation>
    <dataValidation type="list" allowBlank="1" showInputMessage="1" showErrorMessage="1" sqref="H44" xr:uid="{00000000-0002-0000-0000-000002000000}">
      <formula1>"未選択,10%,30%"</formula1>
    </dataValidation>
    <dataValidation type="list" allowBlank="1" showInputMessage="1" showErrorMessage="1" sqref="G42" xr:uid="{00000000-0002-0000-0000-000003000000}">
      <formula1>"8%,10%"</formula1>
    </dataValidation>
    <dataValidation type="whole" operator="greaterThanOrEqual" allowBlank="1" showInputMessage="1" showErrorMessage="1" error="0以上の整数を入力してください" sqref="F20 F23 F26 F28 F37 F39" xr:uid="{00000000-0002-0000-0000-000004000000}">
      <formula1>0</formula1>
    </dataValidation>
    <dataValidation type="decimal" operator="greaterThanOrEqual" allowBlank="1" showInputMessage="1" showErrorMessage="1" error="0%以上の値を入力してください" sqref="G43" xr:uid="{00000000-0002-0000-0000-000005000000}">
      <formula1>0</formula1>
    </dataValidation>
    <dataValidation type="list" allowBlank="1" showInputMessage="1" showErrorMessage="1" sqref="G44" xr:uid="{C241FF07-CD89-404B-B9B7-7AC94B9B4D31}">
      <formula1>"30%,10%"</formula1>
    </dataValidation>
  </dataValidations>
  <pageMargins left="0.98425196850393704" right="0.39370078740157483" top="1.1811023622047245" bottom="0.59055118110236227" header="0.51181102362204722" footer="0.51181102362204722"/>
  <pageSetup paperSize="9" scale="88" fitToHeight="0" orientation="portrait" r:id="rId1"/>
  <headerFooter alignWithMargins="0">
    <oddHeader>&amp;L様式1-1-1b（2021-1）年度別実施計画書別紙１（税込用）</oddHeader>
    <oddFooter>&amp;C&amp;P／&amp;N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8"/>
  <sheetViews>
    <sheetView zoomScaleNormal="100" zoomScaleSheetLayoutView="70" workbookViewId="0">
      <selection activeCell="C10" sqref="C10"/>
    </sheetView>
  </sheetViews>
  <sheetFormatPr defaultColWidth="10.625" defaultRowHeight="20.100000000000001" customHeight="1" x14ac:dyDescent="0.15"/>
  <cols>
    <col min="1" max="1" width="9" style="9" customWidth="1"/>
    <col min="2" max="2" width="4.5" style="9" customWidth="1"/>
    <col min="3" max="3" width="11.625" style="9" customWidth="1"/>
    <col min="4" max="4" width="7" style="9" customWidth="1"/>
    <col min="5" max="5" width="50.625" style="9" customWidth="1"/>
    <col min="6" max="6" width="8.625" style="9" customWidth="1"/>
    <col min="7" max="7" width="27.875" style="9" customWidth="1"/>
    <col min="8" max="8" width="10.625" style="9" customWidth="1"/>
    <col min="9" max="10" width="10.625" style="9"/>
    <col min="11" max="11" width="15.5" style="9" customWidth="1"/>
    <col min="12" max="12" width="5.625" style="9" customWidth="1"/>
    <col min="13" max="16384" width="10.625" style="9"/>
  </cols>
  <sheetData>
    <row r="1" spans="1:13" ht="20.100000000000001" customHeight="1" x14ac:dyDescent="0.15">
      <c r="A1" s="1"/>
      <c r="C1" s="40" t="str">
        <f>連名契約【税込用】必要積算経費一覧表_当該年度!C1</f>
        <v>様式1-1-1b（2021-1）年度別実施計画書別紙１（税込用）</v>
      </c>
      <c r="M1" s="102"/>
    </row>
    <row r="2" spans="1:13" ht="20.100000000000001" customHeight="1" x14ac:dyDescent="0.15">
      <c r="A2" s="1"/>
      <c r="C2" s="79" t="s">
        <v>2</v>
      </c>
    </row>
    <row r="3" spans="1:13" ht="12" x14ac:dyDescent="0.15">
      <c r="C3" s="77" t="s">
        <v>78</v>
      </c>
    </row>
    <row r="4" spans="1:13" ht="12" x14ac:dyDescent="0.15">
      <c r="C4" s="79" t="s">
        <v>72</v>
      </c>
    </row>
    <row r="5" spans="1:13" ht="12" x14ac:dyDescent="0.15">
      <c r="C5" s="78" t="s">
        <v>66</v>
      </c>
    </row>
    <row r="6" spans="1:13" ht="12" x14ac:dyDescent="0.15">
      <c r="C6" s="79" t="s">
        <v>91</v>
      </c>
    </row>
    <row r="7" spans="1:13" ht="12" x14ac:dyDescent="0.15">
      <c r="C7" s="176" t="s">
        <v>96</v>
      </c>
    </row>
    <row r="8" spans="1:13" ht="12" customHeight="1" x14ac:dyDescent="0.15">
      <c r="C8" s="79"/>
    </row>
    <row r="9" spans="1:13" ht="20.100000000000001" customHeight="1" x14ac:dyDescent="0.15">
      <c r="C9" s="10"/>
    </row>
    <row r="10" spans="1:13" ht="20.100000000000001" customHeight="1" x14ac:dyDescent="0.15">
      <c r="C10" s="10"/>
    </row>
    <row r="11" spans="1:13" ht="20.100000000000001" customHeight="1" x14ac:dyDescent="0.15">
      <c r="C11" s="245" t="s">
        <v>23</v>
      </c>
      <c r="D11" s="246"/>
      <c r="E11" s="246"/>
      <c r="F11" s="246"/>
      <c r="G11" s="246"/>
      <c r="H11" s="246"/>
    </row>
    <row r="12" spans="1:13" ht="20.100000000000001" customHeight="1" x14ac:dyDescent="0.15">
      <c r="C12" s="73"/>
      <c r="D12" s="74"/>
      <c r="E12" s="74"/>
      <c r="F12" s="74"/>
      <c r="G12" s="74"/>
      <c r="H12" s="74"/>
    </row>
    <row r="13" spans="1:13" ht="19.5" customHeight="1" x14ac:dyDescent="0.15">
      <c r="C13" s="208" t="s">
        <v>4</v>
      </c>
      <c r="D13" s="208"/>
      <c r="E13" s="244" t="str">
        <f>連名契約【税込用】必要積算経費一覧表_当該年度!E14</f>
        <v>999A0101</v>
      </c>
      <c r="F13" s="244"/>
      <c r="G13" s="244"/>
      <c r="H13" s="244"/>
    </row>
    <row r="14" spans="1:13" ht="19.5" customHeight="1" x14ac:dyDescent="0.15">
      <c r="C14" s="200" t="s">
        <v>92</v>
      </c>
      <c r="D14" s="200"/>
      <c r="E14" s="247" t="str">
        <f>連名契約【税込用】必要積算経費一覧表_当該年度!E15</f>
        <v>○○○○の研究開発</v>
      </c>
      <c r="F14" s="247" t="e">
        <f>IF(連名契約【税込用】必要積算経費一覧表_当該年度!#REF!&lt;&gt;0,連名契約【税込用】必要積算経費一覧表_当該年度!#REF!,"")</f>
        <v>#REF!</v>
      </c>
      <c r="G14" s="247" t="e">
        <f>IF(連名契約【税込用】必要積算経費一覧表_当該年度!#REF!&lt;&gt;0,連名契約【税込用】必要積算経費一覧表_当該年度!#REF!,"")</f>
        <v>#REF!</v>
      </c>
      <c r="H14" s="247" t="e">
        <f>IF(連名契約【税込用】必要積算経費一覧表_当該年度!#REF!&lt;&gt;0,連名契約【税込用】必要積算経費一覧表_当該年度!#REF!,"")</f>
        <v>#REF!</v>
      </c>
    </row>
    <row r="15" spans="1:13" ht="19.5" customHeight="1" x14ac:dyDescent="0.15">
      <c r="C15" s="211" t="s">
        <v>67</v>
      </c>
      <c r="D15" s="212"/>
      <c r="E15" s="247" t="str">
        <f>連名契約【税込用】必要積算経費一覧表_当該年度!E16</f>
        <v>△△△△の研究</v>
      </c>
      <c r="F15" s="247" t="str">
        <f>IF(連名契約【税込用】必要積算経費一覧表_当該年度!G16&lt;&gt;0,連名契約【税込用】必要積算経費一覧表_当該年度!G16,"")</f>
        <v/>
      </c>
      <c r="G15" s="247" t="str">
        <f>IF(連名契約【税込用】必要積算経費一覧表_当該年度!I16&lt;&gt;0,連名契約【税込用】必要積算経費一覧表_当該年度!I16,"")</f>
        <v/>
      </c>
      <c r="H15" s="247" t="str">
        <f>IF(連名契約【税込用】必要積算経費一覧表_当該年度!J16&lt;&gt;0,連名契約【税込用】必要積算経費一覧表_当該年度!J16,"")</f>
        <v/>
      </c>
    </row>
    <row r="16" spans="1:13" ht="19.5" customHeight="1" thickBot="1" x14ac:dyDescent="0.2">
      <c r="C16" s="213" t="s">
        <v>90</v>
      </c>
      <c r="D16" s="213"/>
      <c r="E16" s="248" t="str">
        <f>IF(連名契約【税込用】必要積算経費一覧表_当該年度!$E$17&lt;&gt;0, 連名契約【税込用】必要積算経費一覧表_当該年度!$E$17," ")</f>
        <v>××××株式会社</v>
      </c>
      <c r="F16" s="249"/>
      <c r="G16" s="249"/>
      <c r="H16" s="249"/>
      <c r="K16" s="17"/>
    </row>
    <row r="17" spans="3:23" ht="20.100000000000001" customHeight="1" x14ac:dyDescent="0.15">
      <c r="C17" s="240" t="s">
        <v>57</v>
      </c>
      <c r="D17" s="241"/>
      <c r="E17" s="241"/>
      <c r="F17" s="241"/>
      <c r="G17" s="241"/>
      <c r="H17" s="238" t="s">
        <v>58</v>
      </c>
      <c r="I17" s="234" t="s">
        <v>64</v>
      </c>
      <c r="J17" s="235"/>
      <c r="K17" s="232" t="s">
        <v>59</v>
      </c>
    </row>
    <row r="18" spans="3:23" ht="20.100000000000001" customHeight="1" thickBot="1" x14ac:dyDescent="0.2">
      <c r="C18" s="11" t="s">
        <v>0</v>
      </c>
      <c r="D18" s="12" t="s">
        <v>1</v>
      </c>
      <c r="E18" s="124" t="s">
        <v>3</v>
      </c>
      <c r="F18" s="126" t="s">
        <v>79</v>
      </c>
      <c r="G18" s="125" t="s">
        <v>80</v>
      </c>
      <c r="H18" s="239"/>
      <c r="I18" s="37" t="s">
        <v>63</v>
      </c>
      <c r="J18" s="38" t="s">
        <v>62</v>
      </c>
      <c r="K18" s="233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3:23" ht="19.5" customHeight="1" x14ac:dyDescent="0.15">
      <c r="C19" s="148" t="str">
        <f>連名契約【税込用】必要積算経費一覧表_当該年度!C20</f>
        <v>Ⅰ　物品費</v>
      </c>
      <c r="D19" s="242" t="s">
        <v>87</v>
      </c>
      <c r="E19" s="242"/>
      <c r="F19" s="242"/>
      <c r="G19" s="243"/>
      <c r="H19" s="27">
        <f>$H20+$H36</f>
        <v>0</v>
      </c>
      <c r="I19" s="27">
        <f>$I20+$I36</f>
        <v>0</v>
      </c>
      <c r="J19" s="24">
        <f>$J20+$J36</f>
        <v>0</v>
      </c>
      <c r="K19" s="26">
        <f>$H19+$I19</f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3:23" ht="20.100000000000001" customHeight="1" thickBot="1" x14ac:dyDescent="0.2">
      <c r="C20" s="13"/>
      <c r="D20" s="236" t="str">
        <f>連名契約【税込用】必要積算経費一覧表_当該年度!D21</f>
        <v>１　設備備品費</v>
      </c>
      <c r="E20" s="237"/>
      <c r="F20" s="237"/>
      <c r="G20" s="237"/>
      <c r="H20" s="28">
        <f>SUM($H21:$H35)</f>
        <v>0</v>
      </c>
      <c r="I20" s="28">
        <f>SUM($I21:$I35)</f>
        <v>0</v>
      </c>
      <c r="J20" s="50">
        <f>IFERROR(ROUNDDOWN($I20*VALUE(連名契約【税込用】必要積算経費一覧表_当該年度!$G$42),0),0)</f>
        <v>0</v>
      </c>
      <c r="K20" s="36">
        <f>$H20+$I20</f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3:23" ht="20.100000000000001" customHeight="1" x14ac:dyDescent="0.15">
      <c r="C21" s="13"/>
      <c r="D21" s="56" t="s">
        <v>26</v>
      </c>
      <c r="E21" s="92"/>
      <c r="F21" s="92"/>
      <c r="G21" s="93"/>
      <c r="H21" s="57"/>
      <c r="I21" s="6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3:23" ht="20.100000000000001" customHeight="1" x14ac:dyDescent="0.15">
      <c r="C22" s="13"/>
      <c r="D22" s="58" t="s">
        <v>27</v>
      </c>
      <c r="E22" s="94"/>
      <c r="F22" s="94"/>
      <c r="G22" s="95"/>
      <c r="H22" s="59"/>
      <c r="I22" s="6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3:23" ht="20.100000000000001" customHeight="1" x14ac:dyDescent="0.15">
      <c r="C23" s="13"/>
      <c r="D23" s="58" t="s">
        <v>28</v>
      </c>
      <c r="E23" s="94"/>
      <c r="F23" s="94"/>
      <c r="G23" s="95"/>
      <c r="H23" s="59"/>
      <c r="I23" s="6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3:23" ht="20.100000000000001" customHeight="1" x14ac:dyDescent="0.15">
      <c r="C24" s="13"/>
      <c r="D24" s="58" t="s">
        <v>29</v>
      </c>
      <c r="E24" s="94"/>
      <c r="F24" s="94"/>
      <c r="G24" s="95"/>
      <c r="H24" s="59"/>
      <c r="I24" s="6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3:23" ht="20.100000000000001" customHeight="1" x14ac:dyDescent="0.15">
      <c r="C25" s="13"/>
      <c r="D25" s="58" t="s">
        <v>30</v>
      </c>
      <c r="E25" s="94"/>
      <c r="F25" s="94"/>
      <c r="G25" s="96"/>
      <c r="H25" s="59"/>
      <c r="I25" s="6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3:23" ht="20.100000000000001" customHeight="1" x14ac:dyDescent="0.15">
      <c r="C26" s="13"/>
      <c r="D26" s="58" t="s">
        <v>31</v>
      </c>
      <c r="E26" s="94"/>
      <c r="F26" s="94"/>
      <c r="G26" s="96"/>
      <c r="H26" s="59"/>
      <c r="I26" s="6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3:23" ht="20.100000000000001" customHeight="1" x14ac:dyDescent="0.15">
      <c r="C27" s="13"/>
      <c r="D27" s="58" t="s">
        <v>32</v>
      </c>
      <c r="E27" s="94"/>
      <c r="F27" s="94"/>
      <c r="G27" s="96"/>
      <c r="H27" s="59"/>
      <c r="I27" s="6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3:23" ht="20.100000000000001" customHeight="1" x14ac:dyDescent="0.15">
      <c r="C28" s="13"/>
      <c r="D28" s="58" t="s">
        <v>33</v>
      </c>
      <c r="E28" s="94"/>
      <c r="F28" s="94"/>
      <c r="G28" s="96"/>
      <c r="H28" s="59"/>
      <c r="I28" s="6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3:23" ht="20.100000000000001" customHeight="1" x14ac:dyDescent="0.15">
      <c r="C29" s="13"/>
      <c r="D29" s="58" t="s">
        <v>34</v>
      </c>
      <c r="E29" s="94"/>
      <c r="F29" s="94"/>
      <c r="G29" s="96"/>
      <c r="H29" s="59"/>
      <c r="I29" s="6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3:23" ht="20.100000000000001" customHeight="1" x14ac:dyDescent="0.15">
      <c r="C30" s="13"/>
      <c r="D30" s="58" t="s">
        <v>35</v>
      </c>
      <c r="E30" s="94"/>
      <c r="F30" s="94"/>
      <c r="G30" s="96"/>
      <c r="H30" s="59"/>
      <c r="I30" s="6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3:23" ht="20.100000000000001" customHeight="1" x14ac:dyDescent="0.15">
      <c r="C31" s="13"/>
      <c r="D31" s="58" t="s">
        <v>36</v>
      </c>
      <c r="E31" s="94"/>
      <c r="F31" s="94"/>
      <c r="G31" s="96"/>
      <c r="H31" s="59"/>
      <c r="I31" s="6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3:23" ht="20.100000000000001" customHeight="1" x14ac:dyDescent="0.15">
      <c r="C32" s="13"/>
      <c r="D32" s="58" t="s">
        <v>37</v>
      </c>
      <c r="E32" s="94"/>
      <c r="F32" s="94"/>
      <c r="G32" s="96"/>
      <c r="H32" s="59"/>
      <c r="I32" s="6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3:23" ht="20.100000000000001" customHeight="1" x14ac:dyDescent="0.15">
      <c r="C33" s="13"/>
      <c r="D33" s="58" t="s">
        <v>38</v>
      </c>
      <c r="E33" s="94"/>
      <c r="F33" s="94"/>
      <c r="G33" s="96"/>
      <c r="H33" s="59"/>
      <c r="I33" s="6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3:23" ht="20.100000000000001" customHeight="1" x14ac:dyDescent="0.15">
      <c r="C34" s="13"/>
      <c r="D34" s="58" t="s">
        <v>39</v>
      </c>
      <c r="E34" s="94"/>
      <c r="F34" s="94"/>
      <c r="G34" s="96"/>
      <c r="H34" s="59"/>
      <c r="I34" s="6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3:23" ht="20.100000000000001" customHeight="1" thickBot="1" x14ac:dyDescent="0.2">
      <c r="C35" s="14"/>
      <c r="D35" s="61" t="s">
        <v>40</v>
      </c>
      <c r="E35" s="97"/>
      <c r="F35" s="97"/>
      <c r="G35" s="98"/>
      <c r="H35" s="62"/>
      <c r="I35" s="63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3:23" ht="20.100000000000001" customHeight="1" thickBot="1" x14ac:dyDescent="0.2">
      <c r="C36" s="13"/>
      <c r="D36" s="236" t="str">
        <f>連名契約【税込用】必要積算経費一覧表_当該年度!D22</f>
        <v>２　消耗品費</v>
      </c>
      <c r="E36" s="237"/>
      <c r="F36" s="237"/>
      <c r="G36" s="237"/>
      <c r="H36" s="29">
        <f>SUM($H37:$H56)</f>
        <v>0</v>
      </c>
      <c r="I36" s="29">
        <f>SUM($I37:$I56)</f>
        <v>0</v>
      </c>
      <c r="J36" s="51">
        <f>IFERROR(ROUNDDOWN($I36*VALUE(連名契約【税込用】必要積算経費一覧表_当該年度!$G$42),0),0)</f>
        <v>0</v>
      </c>
      <c r="K36" s="35">
        <f>$H36+$I36</f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3:23" ht="20.100000000000001" customHeight="1" x14ac:dyDescent="0.15">
      <c r="C37" s="13"/>
      <c r="D37" s="56" t="s">
        <v>26</v>
      </c>
      <c r="E37" s="92"/>
      <c r="F37" s="92"/>
      <c r="G37" s="99"/>
      <c r="H37" s="57"/>
      <c r="I37" s="6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3:23" ht="20.100000000000001" customHeight="1" x14ac:dyDescent="0.15">
      <c r="C38" s="13"/>
      <c r="D38" s="58" t="s">
        <v>27</v>
      </c>
      <c r="E38" s="94"/>
      <c r="F38" s="94"/>
      <c r="G38" s="96"/>
      <c r="H38" s="59"/>
      <c r="I38" s="6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3:23" ht="20.100000000000001" customHeight="1" x14ac:dyDescent="0.15">
      <c r="C39" s="13"/>
      <c r="D39" s="58" t="s">
        <v>28</v>
      </c>
      <c r="E39" s="94"/>
      <c r="F39" s="94"/>
      <c r="G39" s="96"/>
      <c r="H39" s="59"/>
      <c r="I39" s="6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3:23" ht="20.100000000000001" customHeight="1" x14ac:dyDescent="0.15">
      <c r="C40" s="13"/>
      <c r="D40" s="58" t="s">
        <v>29</v>
      </c>
      <c r="E40" s="94"/>
      <c r="F40" s="94"/>
      <c r="G40" s="96"/>
      <c r="H40" s="59"/>
      <c r="I40" s="6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3:23" ht="20.100000000000001" customHeight="1" x14ac:dyDescent="0.15">
      <c r="C41" s="13"/>
      <c r="D41" s="58" t="s">
        <v>30</v>
      </c>
      <c r="E41" s="94"/>
      <c r="F41" s="94"/>
      <c r="G41" s="96"/>
      <c r="H41" s="59"/>
      <c r="I41" s="6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3:23" ht="20.100000000000001" customHeight="1" x14ac:dyDescent="0.15">
      <c r="C42" s="13"/>
      <c r="D42" s="58" t="s">
        <v>31</v>
      </c>
      <c r="E42" s="94"/>
      <c r="F42" s="94"/>
      <c r="G42" s="96"/>
      <c r="H42" s="59"/>
      <c r="I42" s="6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3:23" ht="20.100000000000001" customHeight="1" x14ac:dyDescent="0.15">
      <c r="C43" s="13"/>
      <c r="D43" s="58" t="s">
        <v>32</v>
      </c>
      <c r="E43" s="94"/>
      <c r="F43" s="94"/>
      <c r="G43" s="96"/>
      <c r="H43" s="59"/>
      <c r="I43" s="6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 ht="20.100000000000001" customHeight="1" x14ac:dyDescent="0.15">
      <c r="C44" s="13"/>
      <c r="D44" s="58" t="s">
        <v>33</v>
      </c>
      <c r="E44" s="94"/>
      <c r="F44" s="94"/>
      <c r="G44" s="96"/>
      <c r="H44" s="59"/>
      <c r="I44" s="6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3:23" ht="20.100000000000001" customHeight="1" x14ac:dyDescent="0.15">
      <c r="C45" s="13"/>
      <c r="D45" s="58" t="s">
        <v>34</v>
      </c>
      <c r="E45" s="94"/>
      <c r="F45" s="94"/>
      <c r="G45" s="96"/>
      <c r="H45" s="59"/>
      <c r="I45" s="60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3:23" ht="20.100000000000001" customHeight="1" x14ac:dyDescent="0.15">
      <c r="C46" s="13"/>
      <c r="D46" s="58" t="s">
        <v>35</v>
      </c>
      <c r="E46" s="94"/>
      <c r="F46" s="94"/>
      <c r="G46" s="96"/>
      <c r="H46" s="59"/>
      <c r="I46" s="60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3:23" ht="20.100000000000001" customHeight="1" x14ac:dyDescent="0.15">
      <c r="C47" s="13"/>
      <c r="D47" s="58" t="s">
        <v>36</v>
      </c>
      <c r="E47" s="94"/>
      <c r="F47" s="94"/>
      <c r="G47" s="96"/>
      <c r="H47" s="59"/>
      <c r="I47" s="60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3:23" ht="20.100000000000001" customHeight="1" x14ac:dyDescent="0.15">
      <c r="C48" s="13"/>
      <c r="D48" s="58" t="s">
        <v>37</v>
      </c>
      <c r="E48" s="94"/>
      <c r="F48" s="94"/>
      <c r="G48" s="96"/>
      <c r="H48" s="59"/>
      <c r="I48" s="60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3:23" ht="20.100000000000001" customHeight="1" x14ac:dyDescent="0.15">
      <c r="C49" s="13"/>
      <c r="D49" s="58" t="s">
        <v>38</v>
      </c>
      <c r="E49" s="94"/>
      <c r="F49" s="94"/>
      <c r="G49" s="96"/>
      <c r="H49" s="59"/>
      <c r="I49" s="6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3:23" ht="20.100000000000001" customHeight="1" x14ac:dyDescent="0.15">
      <c r="C50" s="13"/>
      <c r="D50" s="58" t="s">
        <v>39</v>
      </c>
      <c r="E50" s="94"/>
      <c r="F50" s="94"/>
      <c r="G50" s="96"/>
      <c r="H50" s="59"/>
      <c r="I50" s="60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3:23" ht="20.100000000000001" customHeight="1" x14ac:dyDescent="0.15">
      <c r="C51" s="13"/>
      <c r="D51" s="58" t="s">
        <v>40</v>
      </c>
      <c r="E51" s="94"/>
      <c r="F51" s="94"/>
      <c r="G51" s="96"/>
      <c r="H51" s="59"/>
      <c r="I51" s="60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3:23" ht="20.100000000000001" customHeight="1" x14ac:dyDescent="0.15">
      <c r="C52" s="13"/>
      <c r="D52" s="58" t="s">
        <v>41</v>
      </c>
      <c r="E52" s="94"/>
      <c r="F52" s="94"/>
      <c r="G52" s="96"/>
      <c r="H52" s="59"/>
      <c r="I52" s="60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3:23" ht="20.100000000000001" customHeight="1" x14ac:dyDescent="0.15">
      <c r="C53" s="13"/>
      <c r="D53" s="58" t="s">
        <v>42</v>
      </c>
      <c r="E53" s="94"/>
      <c r="F53" s="94"/>
      <c r="G53" s="96"/>
      <c r="H53" s="59"/>
      <c r="I53" s="60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3:23" ht="20.100000000000001" customHeight="1" x14ac:dyDescent="0.15">
      <c r="C54" s="13"/>
      <c r="D54" s="58" t="s">
        <v>43</v>
      </c>
      <c r="E54" s="94"/>
      <c r="F54" s="94"/>
      <c r="G54" s="96"/>
      <c r="H54" s="59"/>
      <c r="I54" s="60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3:23" ht="20.100000000000001" customHeight="1" x14ac:dyDescent="0.15">
      <c r="C55" s="13"/>
      <c r="D55" s="58" t="s">
        <v>44</v>
      </c>
      <c r="E55" s="94"/>
      <c r="F55" s="94"/>
      <c r="G55" s="96"/>
      <c r="H55" s="59"/>
      <c r="I55" s="60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3:23" ht="20.100000000000001" customHeight="1" thickBot="1" x14ac:dyDescent="0.2">
      <c r="C56" s="15"/>
      <c r="D56" s="64" t="s">
        <v>45</v>
      </c>
      <c r="E56" s="100"/>
      <c r="F56" s="100"/>
      <c r="G56" s="101"/>
      <c r="H56" s="65"/>
      <c r="I56" s="66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3:23" ht="20.100000000000001" customHeight="1" x14ac:dyDescent="0.15">
      <c r="D57" s="16"/>
    </row>
    <row r="58" spans="3:23" ht="20.100000000000001" customHeight="1" x14ac:dyDescent="0.15">
      <c r="D58" s="16"/>
    </row>
  </sheetData>
  <sheetProtection algorithmName="SHA-512" hashValue="sNAwUUPkpl4KTpFyA+p1S6L/v1/n7yF9p6JdXSTHDqzMa7f0/HozuWBasGwlvOkg0NcqIBiEA0esx0xN6OY8eg==" saltValue="pQuXn2KEFNObcUjqPdvRiA==" spinCount="100000" sheet="1" formatCells="0" formatRows="0" insertRows="0"/>
  <protectedRanges>
    <protectedRange sqref="D21:I35 D37:I56" name="範囲1_1"/>
  </protectedRanges>
  <mergeCells count="16">
    <mergeCell ref="E13:H13"/>
    <mergeCell ref="C13:D13"/>
    <mergeCell ref="C16:D16"/>
    <mergeCell ref="C11:H11"/>
    <mergeCell ref="E14:H14"/>
    <mergeCell ref="C14:D14"/>
    <mergeCell ref="E15:H15"/>
    <mergeCell ref="C15:D15"/>
    <mergeCell ref="E16:H16"/>
    <mergeCell ref="K17:K18"/>
    <mergeCell ref="I17:J17"/>
    <mergeCell ref="D20:G20"/>
    <mergeCell ref="D36:G36"/>
    <mergeCell ref="H17:H18"/>
    <mergeCell ref="C17:G17"/>
    <mergeCell ref="D19:G19"/>
  </mergeCells>
  <phoneticPr fontId="5"/>
  <dataValidations disablePrompts="1" count="1">
    <dataValidation type="whole" operator="greaterThanOrEqual" allowBlank="1" showInputMessage="1" showErrorMessage="1" error="整数を入力してください。" sqref="H21:I35 H37:I56" xr:uid="{00000000-0002-0000-0100-000000000000}">
      <formula1>0</formula1>
    </dataValidation>
  </dataValidations>
  <pageMargins left="0.98425196850393704" right="0.39370078740157483" top="1.1811023622047245" bottom="0.39370078740157483" header="0.51181102362204722" footer="0.11811023622047245"/>
  <pageSetup paperSize="9" scale="58" fitToHeight="0" orientation="portrait" horizontalDpi="400" verticalDpi="400" r:id="rId1"/>
  <headerFooter alignWithMargins="0">
    <oddHeader>&amp;L様式1-1-1b（2021-1）年度別実施計画書別紙１（税込用）</oddHeader>
    <oddFooter>&amp;C&amp;P／&amp;N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54"/>
  <sheetViews>
    <sheetView zoomScaleNormal="100" zoomScaleSheetLayoutView="70" workbookViewId="0">
      <selection activeCell="C10" sqref="C10"/>
    </sheetView>
  </sheetViews>
  <sheetFormatPr defaultColWidth="10.625" defaultRowHeight="20.100000000000001" customHeight="1" x14ac:dyDescent="0.15"/>
  <cols>
    <col min="1" max="1" width="9" style="9" customWidth="1"/>
    <col min="2" max="2" width="4.5" style="9" customWidth="1"/>
    <col min="3" max="3" width="11.625" style="9" customWidth="1"/>
    <col min="4" max="4" width="7" style="9" customWidth="1"/>
    <col min="5" max="5" width="50.625" style="9" customWidth="1"/>
    <col min="6" max="6" width="8.625" style="9" customWidth="1"/>
    <col min="7" max="7" width="27.875" style="9" customWidth="1"/>
    <col min="8" max="8" width="10.625" style="9" customWidth="1"/>
    <col min="9" max="10" width="10.625" style="9"/>
    <col min="11" max="11" width="15.5" style="9" customWidth="1"/>
    <col min="12" max="12" width="5.625" style="9" customWidth="1"/>
    <col min="13" max="16384" width="10.625" style="9"/>
  </cols>
  <sheetData>
    <row r="1" spans="1:23" ht="20.100000000000001" customHeight="1" x14ac:dyDescent="0.15">
      <c r="A1" s="1"/>
      <c r="C1" s="40" t="str">
        <f>連名契約【税込用】必要積算経費一覧表_当該年度!C1</f>
        <v>様式1-1-1b（2021-1）年度別実施計画書別紙１（税込用）</v>
      </c>
      <c r="M1" s="102"/>
    </row>
    <row r="2" spans="1:23" ht="20.100000000000001" customHeight="1" x14ac:dyDescent="0.15">
      <c r="A2" s="1"/>
      <c r="C2" s="79" t="str">
        <f>明細Ⅰ【物品費】!C2</f>
        <v>［記入要領］</v>
      </c>
    </row>
    <row r="3" spans="1:23" ht="12" x14ac:dyDescent="0.15">
      <c r="C3" s="77" t="str">
        <f>明細Ⅰ【物品費】!C3</f>
        <v>１．水色地/黄色地のセル</v>
      </c>
    </row>
    <row r="4" spans="1:23" ht="12" x14ac:dyDescent="0.15">
      <c r="C4" s="79" t="str">
        <f>明細Ⅰ【物品費】!C4</f>
        <v>　　・水色地のセルのみ必要事項を記入してください。</v>
      </c>
    </row>
    <row r="5" spans="1:23" ht="12" x14ac:dyDescent="0.15">
      <c r="C5" s="78" t="str">
        <f>明細Ⅰ【物品費】!C5</f>
        <v>　　・文字入力が不要なセルは空欄にしておいてください。</v>
      </c>
    </row>
    <row r="6" spans="1:23" ht="12" x14ac:dyDescent="0.15">
      <c r="C6" s="79" t="str">
        <f>明細Ⅰ【物品費】!C6</f>
        <v>　　・変更時は、前回までの変更箇所を黒字、今回の変更箇所を赤字にしてください。</v>
      </c>
    </row>
    <row r="7" spans="1:23" ht="12" x14ac:dyDescent="0.15">
      <c r="C7" s="176" t="s">
        <v>96</v>
      </c>
    </row>
    <row r="8" spans="1:23" ht="12" customHeight="1" x14ac:dyDescent="0.15">
      <c r="C8" s="79"/>
    </row>
    <row r="9" spans="1:23" ht="20.100000000000001" customHeight="1" x14ac:dyDescent="0.15">
      <c r="C9" s="10"/>
    </row>
    <row r="10" spans="1:23" ht="20.100000000000001" customHeight="1" x14ac:dyDescent="0.15">
      <c r="C10" s="10"/>
    </row>
    <row r="11" spans="1:23" ht="20.100000000000001" customHeight="1" x14ac:dyDescent="0.15">
      <c r="C11" s="245" t="s">
        <v>24</v>
      </c>
      <c r="D11" s="246"/>
      <c r="E11" s="246"/>
      <c r="F11" s="246"/>
      <c r="G11" s="246"/>
      <c r="H11" s="246"/>
    </row>
    <row r="12" spans="1:23" ht="20.100000000000001" customHeight="1" x14ac:dyDescent="0.15">
      <c r="C12" s="73"/>
      <c r="D12" s="74"/>
      <c r="E12" s="74"/>
      <c r="F12" s="74"/>
      <c r="G12" s="74"/>
      <c r="H12" s="74"/>
    </row>
    <row r="13" spans="1:23" ht="19.5" customHeight="1" x14ac:dyDescent="0.15">
      <c r="C13" s="208" t="s">
        <v>4</v>
      </c>
      <c r="D13" s="208"/>
      <c r="E13" s="252" t="str">
        <f>連名契約【税込用】必要積算経費一覧表_当該年度!E14</f>
        <v>999A0101</v>
      </c>
      <c r="F13" s="252"/>
      <c r="G13" s="252"/>
      <c r="H13" s="252"/>
    </row>
    <row r="14" spans="1:23" ht="19.5" customHeight="1" x14ac:dyDescent="0.15">
      <c r="C14" s="200" t="s">
        <v>92</v>
      </c>
      <c r="D14" s="200"/>
      <c r="E14" s="247" t="str">
        <f>連名契約【税込用】必要積算経費一覧表_当該年度!E15</f>
        <v>○○○○の研究開発</v>
      </c>
      <c r="F14" s="247" t="e">
        <f>IF(連名契約【税込用】必要積算経費一覧表_当該年度!#REF!&lt;&gt;0,連名契約【税込用】必要積算経費一覧表_当該年度!#REF!,"")</f>
        <v>#REF!</v>
      </c>
      <c r="G14" s="247" t="e">
        <f>IF(連名契約【税込用】必要積算経費一覧表_当該年度!#REF!&lt;&gt;0,連名契約【税込用】必要積算経費一覧表_当該年度!#REF!,"")</f>
        <v>#REF!</v>
      </c>
      <c r="H14" s="247" t="e">
        <f>IF(連名契約【税込用】必要積算経費一覧表_当該年度!#REF!&lt;&gt;0,連名契約【税込用】必要積算経費一覧表_当該年度!#REF!,"")</f>
        <v>#REF!</v>
      </c>
    </row>
    <row r="15" spans="1:23" ht="19.5" customHeight="1" x14ac:dyDescent="0.15">
      <c r="C15" s="211" t="s">
        <v>67</v>
      </c>
      <c r="D15" s="212"/>
      <c r="E15" s="247" t="str">
        <f>IF(連名契約【税込用】必要積算経費一覧表_当該年度!$E$16&lt;&gt;0,連名契約【税込用】必要積算経費一覧表_当該年度!$E$16,"")</f>
        <v>△△△△の研究</v>
      </c>
      <c r="F15" s="247" t="str">
        <f>IF(連名契約【税込用】必要積算経費一覧表_当該年度!G16&lt;&gt;0,連名契約【税込用】必要積算経費一覧表_当該年度!G16,"")</f>
        <v/>
      </c>
      <c r="G15" s="247" t="str">
        <f>IF(連名契約【税込用】必要積算経費一覧表_当該年度!I16&lt;&gt;0,連名契約【税込用】必要積算経費一覧表_当該年度!I16,"")</f>
        <v/>
      </c>
      <c r="H15" s="247" t="str">
        <f>IF(連名契約【税込用】必要積算経費一覧表_当該年度!J16&lt;&gt;0,連名契約【税込用】必要積算経費一覧表_当該年度!J16,"")</f>
        <v/>
      </c>
    </row>
    <row r="16" spans="1:23" ht="19.5" customHeight="1" thickBot="1" x14ac:dyDescent="0.2">
      <c r="C16" s="213" t="s">
        <v>90</v>
      </c>
      <c r="D16" s="213"/>
      <c r="E16" s="248" t="str">
        <f>IF(連名契約【税込用】必要積算経費一覧表_当該年度!$E$17&lt;&gt;0, 連名契約【税込用】必要積算経費一覧表_当該年度!$E$17," ")</f>
        <v>××××株式会社</v>
      </c>
      <c r="F16" s="249"/>
      <c r="G16" s="249"/>
      <c r="H16" s="249"/>
      <c r="K16" s="17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3:23" ht="20.100000000000001" customHeight="1" x14ac:dyDescent="0.15">
      <c r="C17" s="240" t="s">
        <v>57</v>
      </c>
      <c r="D17" s="241"/>
      <c r="E17" s="241"/>
      <c r="F17" s="241"/>
      <c r="G17" s="241"/>
      <c r="H17" s="238" t="s">
        <v>58</v>
      </c>
      <c r="I17" s="234" t="s">
        <v>64</v>
      </c>
      <c r="J17" s="235"/>
      <c r="K17" s="232" t="s">
        <v>59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3:23" ht="20.100000000000001" customHeight="1" thickBot="1" x14ac:dyDescent="0.2">
      <c r="C18" s="11" t="s">
        <v>0</v>
      </c>
      <c r="D18" s="12" t="s">
        <v>1</v>
      </c>
      <c r="E18" s="124" t="s">
        <v>3</v>
      </c>
      <c r="F18" s="126" t="s">
        <v>79</v>
      </c>
      <c r="G18" s="125" t="s">
        <v>80</v>
      </c>
      <c r="H18" s="239"/>
      <c r="I18" s="37" t="s">
        <v>63</v>
      </c>
      <c r="J18" s="38" t="s">
        <v>62</v>
      </c>
      <c r="K18" s="233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3:23" ht="19.5" customHeight="1" x14ac:dyDescent="0.15">
      <c r="C19" s="250" t="str">
        <f>連名契約【税込用】必要積算経費一覧表_当該年度!C23</f>
        <v>Ⅱ　人件費・謝金</v>
      </c>
      <c r="D19" s="251"/>
      <c r="E19" s="242" t="s">
        <v>88</v>
      </c>
      <c r="F19" s="242"/>
      <c r="G19" s="243"/>
      <c r="H19" s="27">
        <f>$H20+$H41</f>
        <v>0</v>
      </c>
      <c r="I19" s="32">
        <f>$I20+$I41</f>
        <v>0</v>
      </c>
      <c r="J19" s="25">
        <f>$J20+$J41</f>
        <v>0</v>
      </c>
      <c r="K19" s="31">
        <f>$H19+$I19</f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3:23" ht="20.100000000000001" customHeight="1" thickBot="1" x14ac:dyDescent="0.2">
      <c r="C20" s="13"/>
      <c r="D20" s="236" t="str">
        <f>連名契約【税込用】必要積算経費一覧表_当該年度!D24</f>
        <v>１　人件費</v>
      </c>
      <c r="E20" s="237"/>
      <c r="F20" s="237"/>
      <c r="G20" s="237"/>
      <c r="H20" s="29">
        <f>SUM($H21:$H40)</f>
        <v>0</v>
      </c>
      <c r="I20" s="33">
        <f>SUM($I21:$I40)</f>
        <v>0</v>
      </c>
      <c r="J20" s="52">
        <f>IFERROR(ROUNDDOWN($I20*VALUE(連名契約【税込用】必要積算経費一覧表_当該年度!$G$42),0),0)</f>
        <v>0</v>
      </c>
      <c r="K20" s="34">
        <f>$H20+$I20</f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3:23" ht="20.100000000000001" customHeight="1" x14ac:dyDescent="0.15">
      <c r="C21" s="13"/>
      <c r="D21" s="56" t="s">
        <v>26</v>
      </c>
      <c r="E21" s="104"/>
      <c r="F21" s="92"/>
      <c r="G21" s="93"/>
      <c r="H21" s="167"/>
      <c r="I21" s="6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3:23" ht="20.100000000000001" customHeight="1" x14ac:dyDescent="0.15">
      <c r="C22" s="13"/>
      <c r="D22" s="58" t="s">
        <v>27</v>
      </c>
      <c r="E22" s="105"/>
      <c r="F22" s="94"/>
      <c r="G22" s="95"/>
      <c r="H22" s="168"/>
      <c r="I22" s="6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3:23" ht="20.100000000000001" customHeight="1" x14ac:dyDescent="0.15">
      <c r="C23" s="13"/>
      <c r="D23" s="58" t="s">
        <v>28</v>
      </c>
      <c r="E23" s="105"/>
      <c r="F23" s="94"/>
      <c r="G23" s="95"/>
      <c r="H23" s="168"/>
      <c r="I23" s="6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3:23" ht="20.100000000000001" customHeight="1" x14ac:dyDescent="0.15">
      <c r="C24" s="13"/>
      <c r="D24" s="58" t="s">
        <v>29</v>
      </c>
      <c r="E24" s="105"/>
      <c r="F24" s="94"/>
      <c r="G24" s="95"/>
      <c r="H24" s="168"/>
      <c r="I24" s="6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3:23" ht="20.100000000000001" customHeight="1" x14ac:dyDescent="0.15">
      <c r="C25" s="13"/>
      <c r="D25" s="58" t="s">
        <v>30</v>
      </c>
      <c r="E25" s="105"/>
      <c r="F25" s="94"/>
      <c r="G25" s="95"/>
      <c r="H25" s="168"/>
      <c r="I25" s="6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3:23" ht="20.100000000000001" customHeight="1" x14ac:dyDescent="0.15">
      <c r="C26" s="13"/>
      <c r="D26" s="58" t="s">
        <v>31</v>
      </c>
      <c r="E26" s="105"/>
      <c r="F26" s="94"/>
      <c r="G26" s="95"/>
      <c r="H26" s="168"/>
      <c r="I26" s="6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3:23" ht="20.100000000000001" customHeight="1" x14ac:dyDescent="0.15">
      <c r="C27" s="13"/>
      <c r="D27" s="58" t="s">
        <v>32</v>
      </c>
      <c r="E27" s="105"/>
      <c r="F27" s="94"/>
      <c r="G27" s="95"/>
      <c r="H27" s="168"/>
      <c r="I27" s="6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3:23" ht="20.100000000000001" customHeight="1" x14ac:dyDescent="0.15">
      <c r="C28" s="13"/>
      <c r="D28" s="58" t="s">
        <v>33</v>
      </c>
      <c r="E28" s="105"/>
      <c r="F28" s="94"/>
      <c r="G28" s="95"/>
      <c r="H28" s="168"/>
      <c r="I28" s="6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3:23" ht="20.100000000000001" customHeight="1" x14ac:dyDescent="0.15">
      <c r="C29" s="13"/>
      <c r="D29" s="58" t="s">
        <v>34</v>
      </c>
      <c r="E29" s="105"/>
      <c r="F29" s="94"/>
      <c r="G29" s="95"/>
      <c r="H29" s="168"/>
      <c r="I29" s="6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3:23" ht="20.100000000000001" customHeight="1" x14ac:dyDescent="0.15">
      <c r="C30" s="13"/>
      <c r="D30" s="58" t="s">
        <v>35</v>
      </c>
      <c r="E30" s="105"/>
      <c r="F30" s="94"/>
      <c r="G30" s="95"/>
      <c r="H30" s="168"/>
      <c r="I30" s="6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3:23" ht="20.100000000000001" customHeight="1" x14ac:dyDescent="0.15">
      <c r="C31" s="13"/>
      <c r="D31" s="58" t="s">
        <v>36</v>
      </c>
      <c r="E31" s="105"/>
      <c r="F31" s="94"/>
      <c r="G31" s="95"/>
      <c r="H31" s="168"/>
      <c r="I31" s="6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3:23" ht="20.100000000000001" customHeight="1" x14ac:dyDescent="0.15">
      <c r="C32" s="13"/>
      <c r="D32" s="58" t="s">
        <v>37</v>
      </c>
      <c r="E32" s="105"/>
      <c r="F32" s="94"/>
      <c r="G32" s="95"/>
      <c r="H32" s="168"/>
      <c r="I32" s="6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3:23" ht="20.100000000000001" customHeight="1" x14ac:dyDescent="0.15">
      <c r="C33" s="13"/>
      <c r="D33" s="58" t="s">
        <v>38</v>
      </c>
      <c r="E33" s="105"/>
      <c r="F33" s="94"/>
      <c r="G33" s="95"/>
      <c r="H33" s="168"/>
      <c r="I33" s="6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3:23" ht="20.100000000000001" customHeight="1" x14ac:dyDescent="0.15">
      <c r="C34" s="13"/>
      <c r="D34" s="58" t="s">
        <v>39</v>
      </c>
      <c r="E34" s="105"/>
      <c r="F34" s="94"/>
      <c r="G34" s="95"/>
      <c r="H34" s="168"/>
      <c r="I34" s="6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3:23" ht="20.100000000000001" customHeight="1" x14ac:dyDescent="0.15">
      <c r="C35" s="13"/>
      <c r="D35" s="58" t="s">
        <v>40</v>
      </c>
      <c r="E35" s="105"/>
      <c r="F35" s="94"/>
      <c r="G35" s="95"/>
      <c r="H35" s="168"/>
      <c r="I35" s="6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3:23" ht="20.100000000000001" customHeight="1" x14ac:dyDescent="0.15">
      <c r="C36" s="13"/>
      <c r="D36" s="58" t="s">
        <v>41</v>
      </c>
      <c r="E36" s="105"/>
      <c r="F36" s="94"/>
      <c r="G36" s="95"/>
      <c r="H36" s="168"/>
      <c r="I36" s="6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3:23" ht="20.100000000000001" customHeight="1" x14ac:dyDescent="0.15">
      <c r="C37" s="13"/>
      <c r="D37" s="58" t="s">
        <v>42</v>
      </c>
      <c r="E37" s="105"/>
      <c r="F37" s="94"/>
      <c r="G37" s="95"/>
      <c r="H37" s="168"/>
      <c r="I37" s="6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3:23" ht="20.100000000000001" customHeight="1" x14ac:dyDescent="0.15">
      <c r="C38" s="13"/>
      <c r="D38" s="58" t="s">
        <v>43</v>
      </c>
      <c r="E38" s="105"/>
      <c r="F38" s="94"/>
      <c r="G38" s="95"/>
      <c r="H38" s="168"/>
      <c r="I38" s="6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3:23" ht="20.100000000000001" customHeight="1" x14ac:dyDescent="0.15">
      <c r="C39" s="13"/>
      <c r="D39" s="58" t="s">
        <v>44</v>
      </c>
      <c r="E39" s="105"/>
      <c r="F39" s="105"/>
      <c r="G39" s="121"/>
      <c r="H39" s="168"/>
      <c r="I39" s="6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3:23" ht="20.100000000000001" customHeight="1" thickBot="1" x14ac:dyDescent="0.2">
      <c r="C40" s="14"/>
      <c r="D40" s="61" t="s">
        <v>45</v>
      </c>
      <c r="E40" s="111"/>
      <c r="F40" s="111"/>
      <c r="G40" s="112"/>
      <c r="H40" s="169"/>
      <c r="I40" s="63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3:23" ht="20.100000000000001" customHeight="1" thickBot="1" x14ac:dyDescent="0.2">
      <c r="C41" s="13"/>
      <c r="D41" s="236" t="str">
        <f>連名契約【税込用】必要積算経費一覧表_当該年度!D25</f>
        <v>２　謝金</v>
      </c>
      <c r="E41" s="237"/>
      <c r="F41" s="237"/>
      <c r="G41" s="237"/>
      <c r="H41" s="29">
        <f>SUM($H42:$H51)</f>
        <v>0</v>
      </c>
      <c r="I41" s="33">
        <f>SUM($I42:$I51)</f>
        <v>0</v>
      </c>
      <c r="J41" s="30">
        <f>IFERROR(ROUNDDOWN($I41*VALUE(連名契約【税込用】必要積算経費一覧表_当該年度!$G$42),0),0)</f>
        <v>0</v>
      </c>
      <c r="K41" s="35">
        <f>$H41+$I41</f>
        <v>0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3:23" ht="20.100000000000001" customHeight="1" x14ac:dyDescent="0.15">
      <c r="C42" s="13"/>
      <c r="D42" s="67" t="s">
        <v>26</v>
      </c>
      <c r="E42" s="104"/>
      <c r="F42" s="104"/>
      <c r="G42" s="113"/>
      <c r="H42" s="57"/>
      <c r="I42" s="6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3:23" ht="20.100000000000001" customHeight="1" x14ac:dyDescent="0.15">
      <c r="C43" s="13"/>
      <c r="D43" s="58" t="s">
        <v>27</v>
      </c>
      <c r="E43" s="94"/>
      <c r="F43" s="105"/>
      <c r="G43" s="96"/>
      <c r="H43" s="59"/>
      <c r="I43" s="6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 ht="20.100000000000001" customHeight="1" x14ac:dyDescent="0.15">
      <c r="C44" s="13"/>
      <c r="D44" s="58" t="s">
        <v>28</v>
      </c>
      <c r="E44" s="105"/>
      <c r="F44" s="105"/>
      <c r="G44" s="96"/>
      <c r="H44" s="59"/>
      <c r="I44" s="6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3:23" ht="20.100000000000001" customHeight="1" x14ac:dyDescent="0.15">
      <c r="C45" s="13"/>
      <c r="D45" s="58" t="s">
        <v>29</v>
      </c>
      <c r="E45" s="105"/>
      <c r="F45" s="105"/>
      <c r="G45" s="114"/>
      <c r="H45" s="59"/>
      <c r="I45" s="60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3:23" ht="20.100000000000001" customHeight="1" x14ac:dyDescent="0.15">
      <c r="C46" s="13"/>
      <c r="D46" s="58" t="s">
        <v>30</v>
      </c>
      <c r="E46" s="105"/>
      <c r="F46" s="105"/>
      <c r="G46" s="114"/>
      <c r="H46" s="59"/>
      <c r="I46" s="60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3:23" ht="20.100000000000001" customHeight="1" x14ac:dyDescent="0.15">
      <c r="C47" s="13"/>
      <c r="D47" s="58" t="s">
        <v>31</v>
      </c>
      <c r="E47" s="105"/>
      <c r="F47" s="105"/>
      <c r="G47" s="114"/>
      <c r="H47" s="59"/>
      <c r="I47" s="60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3:23" ht="20.100000000000001" customHeight="1" x14ac:dyDescent="0.15">
      <c r="C48" s="13"/>
      <c r="D48" s="58" t="s">
        <v>32</v>
      </c>
      <c r="E48" s="105"/>
      <c r="F48" s="105"/>
      <c r="G48" s="114"/>
      <c r="H48" s="59"/>
      <c r="I48" s="60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3:23" ht="20.100000000000001" customHeight="1" x14ac:dyDescent="0.15">
      <c r="C49" s="13"/>
      <c r="D49" s="58" t="s">
        <v>33</v>
      </c>
      <c r="E49" s="105"/>
      <c r="F49" s="105"/>
      <c r="G49" s="114"/>
      <c r="H49" s="59"/>
      <c r="I49" s="6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3:23" ht="20.100000000000001" customHeight="1" x14ac:dyDescent="0.15">
      <c r="C50" s="13"/>
      <c r="D50" s="58" t="s">
        <v>34</v>
      </c>
      <c r="E50" s="105"/>
      <c r="F50" s="105"/>
      <c r="G50" s="114"/>
      <c r="H50" s="59"/>
      <c r="I50" s="60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3:23" ht="20.100000000000001" customHeight="1" thickBot="1" x14ac:dyDescent="0.2">
      <c r="C51" s="18"/>
      <c r="D51" s="64" t="s">
        <v>35</v>
      </c>
      <c r="E51" s="119"/>
      <c r="F51" s="119"/>
      <c r="G51" s="120"/>
      <c r="H51" s="65"/>
      <c r="I51" s="66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3:23" ht="20.100000000000001" customHeight="1" x14ac:dyDescent="0.15">
      <c r="D52" s="16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3:23" ht="20.100000000000001" customHeight="1" x14ac:dyDescent="0.15">
      <c r="D53" s="16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3:23" ht="20.100000000000001" customHeight="1" x14ac:dyDescent="0.15"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</sheetData>
  <sheetProtection algorithmName="SHA-512" hashValue="vM5lroxSSIIP8a0HdGMJ25IvcZ3ozkijR0EhmIRNWSfKHLw03Nb4DHFl82Qaf90p0YawWNSOulZI7SvLzp3xGg==" saltValue="doEsjvfVvCTx9ukiKffLQw==" spinCount="100000" sheet="1" formatCells="0" formatRows="0" insertRows="0"/>
  <protectedRanges>
    <protectedRange sqref="D21:G40 I21:I40 D42:I51" name="範囲1_1"/>
  </protectedRanges>
  <mergeCells count="17">
    <mergeCell ref="C16:D16"/>
    <mergeCell ref="C14:D14"/>
    <mergeCell ref="C11:H11"/>
    <mergeCell ref="C13:D13"/>
    <mergeCell ref="E13:H13"/>
    <mergeCell ref="E14:H14"/>
    <mergeCell ref="C15:D15"/>
    <mergeCell ref="E15:H15"/>
    <mergeCell ref="E16:H16"/>
    <mergeCell ref="K17:K18"/>
    <mergeCell ref="I17:J17"/>
    <mergeCell ref="D41:G41"/>
    <mergeCell ref="D20:G20"/>
    <mergeCell ref="H17:H18"/>
    <mergeCell ref="C17:G17"/>
    <mergeCell ref="C19:D19"/>
    <mergeCell ref="E19:G19"/>
  </mergeCells>
  <phoneticPr fontId="5"/>
  <dataValidations disablePrompts="1" count="1">
    <dataValidation type="whole" operator="greaterThanOrEqual" allowBlank="1" showInputMessage="1" showErrorMessage="1" error="整数を入力してください。" sqref="I21:I40 H42:I51" xr:uid="{00000000-0002-0000-0200-000000000000}">
      <formula1>0</formula1>
    </dataValidation>
  </dataValidations>
  <pageMargins left="0.98425196850393704" right="0.39370078740157483" top="1.1811023622047245" bottom="0.39370078740157483" header="0.51181102362204722" footer="0.11811023622047245"/>
  <pageSetup paperSize="9" scale="58" fitToHeight="0" orientation="portrait" horizontalDpi="400" verticalDpi="400" r:id="rId1"/>
  <headerFooter alignWithMargins="0">
    <oddHeader>&amp;L様式1-1-1b（2021-1）年度別実施計画書別紙１（税込用）</oddHeader>
    <oddFooter>&amp;C&amp;P／&amp;N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opLeftCell="A4" zoomScaleNormal="100" zoomScaleSheetLayoutView="70" workbookViewId="0">
      <selection activeCell="C10" sqref="C10"/>
    </sheetView>
  </sheetViews>
  <sheetFormatPr defaultColWidth="10.625" defaultRowHeight="20.100000000000001" customHeight="1" x14ac:dyDescent="0.15"/>
  <cols>
    <col min="1" max="1" width="9" style="9" customWidth="1"/>
    <col min="2" max="2" width="4.5" style="9" customWidth="1"/>
    <col min="3" max="3" width="11.625" style="9" customWidth="1"/>
    <col min="4" max="4" width="7" style="9" customWidth="1"/>
    <col min="5" max="5" width="50.625" style="9" customWidth="1"/>
    <col min="6" max="6" width="8.625" style="9" customWidth="1"/>
    <col min="7" max="7" width="27.875" style="9" customWidth="1"/>
    <col min="8" max="8" width="10.625" style="9" customWidth="1"/>
    <col min="9" max="10" width="10.625" style="9"/>
    <col min="11" max="11" width="15.5" style="9" customWidth="1"/>
    <col min="12" max="12" width="5.625" style="9" customWidth="1"/>
    <col min="13" max="16384" width="10.625" style="9"/>
  </cols>
  <sheetData>
    <row r="1" spans="1:23" ht="20.100000000000001" customHeight="1" x14ac:dyDescent="0.15">
      <c r="A1" s="1"/>
      <c r="C1" s="40" t="str">
        <f>連名契約【税込用】必要積算経費一覧表_当該年度!C1</f>
        <v>様式1-1-1b（2021-1）年度別実施計画書別紙１（税込用）</v>
      </c>
      <c r="M1" s="102"/>
    </row>
    <row r="2" spans="1:23" ht="20.100000000000001" customHeight="1" x14ac:dyDescent="0.15">
      <c r="A2" s="1"/>
      <c r="C2" s="103" t="str">
        <f>明細Ⅰ【物品費】!C2</f>
        <v>［記入要領］</v>
      </c>
    </row>
    <row r="3" spans="1:23" ht="12" x14ac:dyDescent="0.15">
      <c r="C3" s="77" t="str">
        <f>明細Ⅰ【物品費】!C3</f>
        <v>１．水色地/黄色地のセル</v>
      </c>
    </row>
    <row r="4" spans="1:23" ht="12" x14ac:dyDescent="0.15">
      <c r="C4" s="103" t="str">
        <f>明細Ⅰ【物品費】!C4</f>
        <v>　　・水色地のセルのみ必要事項を記入してください。</v>
      </c>
    </row>
    <row r="5" spans="1:23" ht="12" x14ac:dyDescent="0.15">
      <c r="C5" s="122" t="str">
        <f>明細Ⅰ【物品費】!C5</f>
        <v>　　・文字入力が不要なセルは空欄にしておいてください。</v>
      </c>
    </row>
    <row r="6" spans="1:23" ht="12" x14ac:dyDescent="0.15">
      <c r="C6" s="103" t="str">
        <f>明細Ⅰ【物品費】!C6</f>
        <v>　　・変更時は、前回までの変更箇所を黒字、今回の変更箇所を赤字にしてください。</v>
      </c>
    </row>
    <row r="7" spans="1:23" ht="12" x14ac:dyDescent="0.15">
      <c r="C7" s="176" t="s">
        <v>96</v>
      </c>
    </row>
    <row r="8" spans="1:23" ht="12" customHeight="1" x14ac:dyDescent="0.15">
      <c r="C8" s="103"/>
    </row>
    <row r="9" spans="1:23" ht="20.100000000000001" customHeight="1" x14ac:dyDescent="0.15">
      <c r="C9" s="10"/>
    </row>
    <row r="10" spans="1:23" ht="20.100000000000001" customHeight="1" x14ac:dyDescent="0.15">
      <c r="C10" s="10"/>
    </row>
    <row r="11" spans="1:23" ht="20.100000000000001" customHeight="1" x14ac:dyDescent="0.15">
      <c r="C11" s="245" t="s">
        <v>22</v>
      </c>
      <c r="D11" s="246"/>
      <c r="E11" s="246"/>
      <c r="F11" s="246"/>
      <c r="G11" s="246"/>
      <c r="H11" s="246"/>
    </row>
    <row r="12" spans="1:23" ht="20.100000000000001" customHeight="1" x14ac:dyDescent="0.15">
      <c r="C12" s="73"/>
      <c r="D12" s="74"/>
      <c r="E12" s="74"/>
      <c r="F12" s="74"/>
      <c r="G12" s="74"/>
      <c r="H12" s="74"/>
    </row>
    <row r="13" spans="1:23" ht="19.5" customHeight="1" x14ac:dyDescent="0.15">
      <c r="C13" s="208" t="s">
        <v>4</v>
      </c>
      <c r="D13" s="208"/>
      <c r="E13" s="252" t="str">
        <f>連名契約【税込用】必要積算経費一覧表_当該年度!E14</f>
        <v>999A0101</v>
      </c>
      <c r="F13" s="252"/>
      <c r="G13" s="252"/>
      <c r="H13" s="252"/>
    </row>
    <row r="14" spans="1:23" ht="19.5" customHeight="1" x14ac:dyDescent="0.15">
      <c r="C14" s="200" t="s">
        <v>92</v>
      </c>
      <c r="D14" s="200"/>
      <c r="E14" s="247" t="str">
        <f>連名契約【税込用】必要積算経費一覧表_当該年度!E15</f>
        <v>○○○○の研究開発</v>
      </c>
      <c r="F14" s="247" t="e">
        <f>IF(連名契約【税込用】必要積算経費一覧表_当該年度!#REF!&lt;&gt;0,連名契約【税込用】必要積算経費一覧表_当該年度!#REF!,"")</f>
        <v>#REF!</v>
      </c>
      <c r="G14" s="247" t="e">
        <f>IF(連名契約【税込用】必要積算経費一覧表_当該年度!#REF!&lt;&gt;0,連名契約【税込用】必要積算経費一覧表_当該年度!#REF!,"")</f>
        <v>#REF!</v>
      </c>
      <c r="H14" s="247" t="e">
        <f>IF(連名契約【税込用】必要積算経費一覧表_当該年度!#REF!&lt;&gt;0,連名契約【税込用】必要積算経費一覧表_当該年度!#REF!,"")</f>
        <v>#REF!</v>
      </c>
    </row>
    <row r="15" spans="1:23" ht="19.5" customHeight="1" x14ac:dyDescent="0.15">
      <c r="C15" s="211" t="s">
        <v>67</v>
      </c>
      <c r="D15" s="212"/>
      <c r="E15" s="247" t="str">
        <f>IF(連名契約【税込用】必要積算経費一覧表_当該年度!$E$16&lt;&gt;0,連名契約【税込用】必要積算経費一覧表_当該年度!$E$16,"")</f>
        <v>△△△△の研究</v>
      </c>
      <c r="F15" s="247" t="str">
        <f>IF(連名契約【税込用】必要積算経費一覧表_当該年度!G16&lt;&gt;0,連名契約【税込用】必要積算経費一覧表_当該年度!G16,"")</f>
        <v/>
      </c>
      <c r="G15" s="247" t="str">
        <f>IF(連名契約【税込用】必要積算経費一覧表_当該年度!I16&lt;&gt;0,連名契約【税込用】必要積算経費一覧表_当該年度!I16,"")</f>
        <v/>
      </c>
      <c r="H15" s="247" t="str">
        <f>IF(連名契約【税込用】必要積算経費一覧表_当該年度!J16&lt;&gt;0,連名契約【税込用】必要積算経費一覧表_当該年度!J16,"")</f>
        <v/>
      </c>
    </row>
    <row r="16" spans="1:23" ht="19.5" customHeight="1" thickBot="1" x14ac:dyDescent="0.2">
      <c r="C16" s="213" t="s">
        <v>90</v>
      </c>
      <c r="D16" s="213"/>
      <c r="E16" s="248" t="str">
        <f>IF(連名契約【税込用】必要積算経費一覧表_当該年度!$E$17&lt;&gt;0, 連名契約【税込用】必要積算経費一覧表_当該年度!$E$17," ")</f>
        <v>××××株式会社</v>
      </c>
      <c r="F16" s="249"/>
      <c r="G16" s="249"/>
      <c r="H16" s="249"/>
      <c r="K16" s="17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3:23" ht="20.100000000000001" customHeight="1" x14ac:dyDescent="0.15">
      <c r="C17" s="240" t="s">
        <v>57</v>
      </c>
      <c r="D17" s="241"/>
      <c r="E17" s="241"/>
      <c r="F17" s="241"/>
      <c r="G17" s="241"/>
      <c r="H17" s="238" t="s">
        <v>58</v>
      </c>
      <c r="I17" s="234" t="s">
        <v>64</v>
      </c>
      <c r="J17" s="235"/>
      <c r="K17" s="232" t="s">
        <v>59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3:23" ht="20.100000000000001" customHeight="1" thickBot="1" x14ac:dyDescent="0.2">
      <c r="C18" s="11" t="s">
        <v>0</v>
      </c>
      <c r="D18" s="12" t="s">
        <v>1</v>
      </c>
      <c r="E18" s="89" t="s">
        <v>3</v>
      </c>
      <c r="F18" s="91" t="s">
        <v>79</v>
      </c>
      <c r="G18" s="90" t="s">
        <v>80</v>
      </c>
      <c r="H18" s="239"/>
      <c r="I18" s="37" t="s">
        <v>63</v>
      </c>
      <c r="J18" s="38" t="s">
        <v>62</v>
      </c>
      <c r="K18" s="233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3:23" ht="19.5" customHeight="1" x14ac:dyDescent="0.15">
      <c r="C19" s="148" t="str">
        <f>連名契約【税込用】必要積算経費一覧表_当該年度!C26</f>
        <v>Ⅲ　旅費</v>
      </c>
      <c r="D19" s="242" t="s">
        <v>89</v>
      </c>
      <c r="E19" s="242"/>
      <c r="F19" s="242"/>
      <c r="G19" s="243"/>
      <c r="H19" s="27">
        <f>$H20</f>
        <v>0</v>
      </c>
      <c r="I19" s="32">
        <f>$I20</f>
        <v>0</v>
      </c>
      <c r="J19" s="25">
        <f>$J20</f>
        <v>0</v>
      </c>
      <c r="K19" s="31">
        <f>$H19+$I19</f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3:23" ht="20.100000000000001" customHeight="1" thickBot="1" x14ac:dyDescent="0.2">
      <c r="C20" s="13"/>
      <c r="D20" s="236" t="str">
        <f>連名契約【税込用】必要積算経費一覧表_当該年度!D27</f>
        <v>１　旅費</v>
      </c>
      <c r="E20" s="237"/>
      <c r="F20" s="237"/>
      <c r="G20" s="237"/>
      <c r="H20" s="29">
        <f>SUM($H21:$H50)</f>
        <v>0</v>
      </c>
      <c r="I20" s="33">
        <f>SUM($I21:$I50)</f>
        <v>0</v>
      </c>
      <c r="J20" s="53">
        <f>IFERROR(ROUNDDOWN($I20*VALUE(連名契約【税込用】必要積算経費一覧表_当該年度!$G$42),0),0)</f>
        <v>0</v>
      </c>
      <c r="K20" s="34">
        <f>$H20+$I20</f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3:23" ht="20.100000000000001" customHeight="1" x14ac:dyDescent="0.15">
      <c r="C21" s="13"/>
      <c r="D21" s="56" t="s">
        <v>26</v>
      </c>
      <c r="E21" s="104"/>
      <c r="F21" s="92"/>
      <c r="G21" s="93"/>
      <c r="H21" s="57"/>
      <c r="I21" s="6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3:23" ht="20.100000000000001" customHeight="1" x14ac:dyDescent="0.15">
      <c r="C22" s="13"/>
      <c r="D22" s="58" t="s">
        <v>27</v>
      </c>
      <c r="E22" s="94"/>
      <c r="F22" s="94"/>
      <c r="G22" s="95"/>
      <c r="H22" s="59"/>
      <c r="I22" s="6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3:23" ht="20.100000000000001" customHeight="1" x14ac:dyDescent="0.15">
      <c r="C23" s="13"/>
      <c r="D23" s="58" t="s">
        <v>28</v>
      </c>
      <c r="E23" s="94"/>
      <c r="F23" s="94"/>
      <c r="G23" s="95"/>
      <c r="H23" s="59"/>
      <c r="I23" s="6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3:23" ht="20.100000000000001" customHeight="1" x14ac:dyDescent="0.15">
      <c r="C24" s="13"/>
      <c r="D24" s="58" t="s">
        <v>29</v>
      </c>
      <c r="E24" s="94"/>
      <c r="F24" s="94"/>
      <c r="G24" s="95"/>
      <c r="H24" s="59"/>
      <c r="I24" s="6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3:23" ht="20.100000000000001" customHeight="1" x14ac:dyDescent="0.15">
      <c r="C25" s="13"/>
      <c r="D25" s="58" t="s">
        <v>30</v>
      </c>
      <c r="E25" s="94"/>
      <c r="F25" s="94"/>
      <c r="G25" s="95"/>
      <c r="H25" s="59"/>
      <c r="I25" s="6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3:23" ht="20.100000000000001" customHeight="1" x14ac:dyDescent="0.15">
      <c r="C26" s="13"/>
      <c r="D26" s="58" t="s">
        <v>31</v>
      </c>
      <c r="E26" s="94"/>
      <c r="F26" s="94"/>
      <c r="G26" s="95"/>
      <c r="H26" s="59"/>
      <c r="I26" s="6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3:23" ht="20.100000000000001" customHeight="1" x14ac:dyDescent="0.15">
      <c r="C27" s="13"/>
      <c r="D27" s="58" t="s">
        <v>32</v>
      </c>
      <c r="E27" s="94"/>
      <c r="F27" s="94"/>
      <c r="G27" s="95"/>
      <c r="H27" s="59"/>
      <c r="I27" s="6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3:23" ht="20.100000000000001" customHeight="1" x14ac:dyDescent="0.15">
      <c r="C28" s="13"/>
      <c r="D28" s="58" t="s">
        <v>33</v>
      </c>
      <c r="E28" s="94"/>
      <c r="F28" s="94"/>
      <c r="G28" s="95"/>
      <c r="H28" s="59"/>
      <c r="I28" s="6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3:23" ht="20.100000000000001" customHeight="1" x14ac:dyDescent="0.15">
      <c r="C29" s="13"/>
      <c r="D29" s="58" t="s">
        <v>34</v>
      </c>
      <c r="E29" s="94"/>
      <c r="F29" s="94"/>
      <c r="G29" s="95"/>
      <c r="H29" s="59"/>
      <c r="I29" s="6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3:23" ht="20.100000000000001" customHeight="1" x14ac:dyDescent="0.15">
      <c r="C30" s="13"/>
      <c r="D30" s="58" t="s">
        <v>35</v>
      </c>
      <c r="E30" s="94"/>
      <c r="F30" s="94"/>
      <c r="G30" s="95"/>
      <c r="H30" s="59"/>
      <c r="I30" s="6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3:23" ht="20.100000000000001" customHeight="1" x14ac:dyDescent="0.15">
      <c r="C31" s="13"/>
      <c r="D31" s="58" t="s">
        <v>36</v>
      </c>
      <c r="E31" s="94"/>
      <c r="F31" s="94"/>
      <c r="G31" s="95"/>
      <c r="H31" s="59"/>
      <c r="I31" s="6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3:23" ht="20.100000000000001" customHeight="1" x14ac:dyDescent="0.15">
      <c r="C32" s="13"/>
      <c r="D32" s="58" t="s">
        <v>37</v>
      </c>
      <c r="E32" s="94"/>
      <c r="F32" s="94"/>
      <c r="G32" s="95"/>
      <c r="H32" s="59"/>
      <c r="I32" s="6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3:23" ht="20.100000000000001" customHeight="1" x14ac:dyDescent="0.15">
      <c r="C33" s="13"/>
      <c r="D33" s="58" t="s">
        <v>38</v>
      </c>
      <c r="E33" s="94"/>
      <c r="F33" s="94"/>
      <c r="G33" s="95"/>
      <c r="H33" s="59"/>
      <c r="I33" s="6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3:23" ht="20.100000000000001" customHeight="1" x14ac:dyDescent="0.15">
      <c r="C34" s="13"/>
      <c r="D34" s="58" t="s">
        <v>39</v>
      </c>
      <c r="E34" s="94"/>
      <c r="F34" s="94"/>
      <c r="G34" s="95"/>
      <c r="H34" s="59"/>
      <c r="I34" s="6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3:23" ht="20.100000000000001" customHeight="1" x14ac:dyDescent="0.15">
      <c r="C35" s="13"/>
      <c r="D35" s="58" t="s">
        <v>40</v>
      </c>
      <c r="E35" s="94"/>
      <c r="F35" s="94"/>
      <c r="G35" s="95"/>
      <c r="H35" s="59"/>
      <c r="I35" s="6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3:23" ht="20.100000000000001" customHeight="1" x14ac:dyDescent="0.15">
      <c r="C36" s="13"/>
      <c r="D36" s="58" t="s">
        <v>41</v>
      </c>
      <c r="E36" s="94"/>
      <c r="F36" s="94"/>
      <c r="G36" s="95"/>
      <c r="H36" s="59"/>
      <c r="I36" s="6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3:23" ht="20.100000000000001" customHeight="1" x14ac:dyDescent="0.15">
      <c r="C37" s="13"/>
      <c r="D37" s="58" t="s">
        <v>42</v>
      </c>
      <c r="E37" s="94"/>
      <c r="F37" s="94"/>
      <c r="G37" s="95"/>
      <c r="H37" s="59"/>
      <c r="I37" s="6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3:23" ht="20.100000000000001" customHeight="1" x14ac:dyDescent="0.15">
      <c r="C38" s="13"/>
      <c r="D38" s="58" t="s">
        <v>43</v>
      </c>
      <c r="E38" s="94"/>
      <c r="F38" s="94"/>
      <c r="G38" s="95"/>
      <c r="H38" s="59"/>
      <c r="I38" s="6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3:23" ht="20.100000000000001" customHeight="1" x14ac:dyDescent="0.15">
      <c r="C39" s="13"/>
      <c r="D39" s="58" t="s">
        <v>44</v>
      </c>
      <c r="E39" s="94"/>
      <c r="F39" s="105"/>
      <c r="G39" s="95"/>
      <c r="H39" s="59"/>
      <c r="I39" s="6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3:23" ht="20.100000000000001" customHeight="1" x14ac:dyDescent="0.15">
      <c r="C40" s="13"/>
      <c r="D40" s="68" t="s">
        <v>45</v>
      </c>
      <c r="E40" s="106"/>
      <c r="F40" s="107"/>
      <c r="G40" s="108"/>
      <c r="H40" s="62"/>
      <c r="I40" s="6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3:23" ht="20.100000000000001" customHeight="1" x14ac:dyDescent="0.15">
      <c r="C41" s="13"/>
      <c r="D41" s="68" t="s">
        <v>46</v>
      </c>
      <c r="E41" s="106"/>
      <c r="F41" s="107"/>
      <c r="G41" s="118"/>
      <c r="H41" s="62"/>
      <c r="I41" s="6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3:23" ht="20.100000000000001" customHeight="1" x14ac:dyDescent="0.15">
      <c r="C42" s="13"/>
      <c r="D42" s="68" t="s">
        <v>47</v>
      </c>
      <c r="E42" s="106"/>
      <c r="F42" s="107"/>
      <c r="G42" s="118"/>
      <c r="H42" s="62"/>
      <c r="I42" s="6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3:23" ht="20.100000000000001" customHeight="1" x14ac:dyDescent="0.15">
      <c r="C43" s="13"/>
      <c r="D43" s="68" t="s">
        <v>48</v>
      </c>
      <c r="E43" s="106"/>
      <c r="F43" s="107"/>
      <c r="G43" s="118"/>
      <c r="H43" s="62"/>
      <c r="I43" s="6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 ht="20.100000000000001" customHeight="1" x14ac:dyDescent="0.15">
      <c r="C44" s="13"/>
      <c r="D44" s="68" t="s">
        <v>49</v>
      </c>
      <c r="E44" s="106"/>
      <c r="F44" s="107"/>
      <c r="G44" s="118"/>
      <c r="H44" s="62"/>
      <c r="I44" s="6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3:23" ht="20.100000000000001" customHeight="1" x14ac:dyDescent="0.15">
      <c r="C45" s="13"/>
      <c r="D45" s="68" t="s">
        <v>50</v>
      </c>
      <c r="E45" s="106"/>
      <c r="F45" s="107"/>
      <c r="G45" s="118"/>
      <c r="H45" s="62"/>
      <c r="I45" s="60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3:23" ht="20.100000000000001" customHeight="1" x14ac:dyDescent="0.15">
      <c r="C46" s="13"/>
      <c r="D46" s="68" t="s">
        <v>51</v>
      </c>
      <c r="E46" s="106"/>
      <c r="F46" s="107"/>
      <c r="G46" s="118"/>
      <c r="H46" s="62"/>
      <c r="I46" s="60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3:23" ht="20.100000000000001" customHeight="1" x14ac:dyDescent="0.15">
      <c r="C47" s="13"/>
      <c r="D47" s="68" t="s">
        <v>52</v>
      </c>
      <c r="E47" s="106"/>
      <c r="F47" s="107"/>
      <c r="G47" s="118"/>
      <c r="H47" s="62"/>
      <c r="I47" s="60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3:23" ht="20.100000000000001" customHeight="1" x14ac:dyDescent="0.15">
      <c r="C48" s="13"/>
      <c r="D48" s="68" t="s">
        <v>53</v>
      </c>
      <c r="E48" s="106"/>
      <c r="F48" s="107"/>
      <c r="G48" s="118"/>
      <c r="H48" s="62"/>
      <c r="I48" s="60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3:23" ht="20.100000000000001" customHeight="1" x14ac:dyDescent="0.15">
      <c r="C49" s="13"/>
      <c r="D49" s="68" t="s">
        <v>54</v>
      </c>
      <c r="E49" s="106"/>
      <c r="F49" s="107"/>
      <c r="G49" s="118"/>
      <c r="H49" s="62"/>
      <c r="I49" s="6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3:23" ht="20.100000000000001" customHeight="1" thickBot="1" x14ac:dyDescent="0.2">
      <c r="C50" s="15"/>
      <c r="D50" s="64" t="s">
        <v>55</v>
      </c>
      <c r="E50" s="119"/>
      <c r="F50" s="119"/>
      <c r="G50" s="120"/>
      <c r="H50" s="65"/>
      <c r="I50" s="66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3:23" ht="20.100000000000001" customHeight="1" x14ac:dyDescent="0.15">
      <c r="D51" s="16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3:23" ht="20.100000000000001" customHeight="1" x14ac:dyDescent="0.15">
      <c r="D52" s="16"/>
    </row>
  </sheetData>
  <sheetProtection algorithmName="SHA-512" hashValue="QfMtWRE2CWLM1ned+ayY4xrz8qFHuTAFBBJtq4NUhWPF4NgoFigYK2YWdN/rVQYkaqY3ogB1YZBDehMiC1e8bg==" saltValue="IgzKKDb96HqsK5D5RV3CRA==" spinCount="100000" sheet="1" formatCells="0" formatRows="0" insertRows="0"/>
  <protectedRanges>
    <protectedRange sqref="D21:I50" name="範囲1_1"/>
  </protectedRanges>
  <mergeCells count="15">
    <mergeCell ref="C11:H11"/>
    <mergeCell ref="C16:D16"/>
    <mergeCell ref="C14:D14"/>
    <mergeCell ref="C13:D13"/>
    <mergeCell ref="E13:H13"/>
    <mergeCell ref="E14:H14"/>
    <mergeCell ref="C15:D15"/>
    <mergeCell ref="E15:H15"/>
    <mergeCell ref="E16:H16"/>
    <mergeCell ref="D20:G20"/>
    <mergeCell ref="K17:K18"/>
    <mergeCell ref="C17:G17"/>
    <mergeCell ref="I17:J17"/>
    <mergeCell ref="D19:G19"/>
    <mergeCell ref="H17:H18"/>
  </mergeCells>
  <phoneticPr fontId="5"/>
  <dataValidations disablePrompts="1" count="1">
    <dataValidation type="whole" operator="greaterThanOrEqual" allowBlank="1" showInputMessage="1" showErrorMessage="1" error="整数を入力してください。" sqref="H21:I50" xr:uid="{00000000-0002-0000-0300-000000000000}">
      <formula1>0</formula1>
    </dataValidation>
  </dataValidations>
  <pageMargins left="0.98425196850393704" right="0.39370078740157483" top="1.1811023622047245" bottom="0.39370078740157483" header="0.51181102362204722" footer="0.11811023622047245"/>
  <pageSetup paperSize="9" scale="58" fitToHeight="0" orientation="portrait" horizontalDpi="400" verticalDpi="400" r:id="rId1"/>
  <headerFooter alignWithMargins="0">
    <oddHeader>&amp;L様式1-1-1b（2021-1）年度別実施計画書別紙１（税込用）</oddHeader>
    <oddFooter>&amp;C&amp;P／&amp;N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99"/>
  <sheetViews>
    <sheetView zoomScaleNormal="100" zoomScaleSheetLayoutView="70" workbookViewId="0">
      <selection activeCell="C9" sqref="C9"/>
    </sheetView>
  </sheetViews>
  <sheetFormatPr defaultColWidth="10.625" defaultRowHeight="20.100000000000001" customHeight="1" x14ac:dyDescent="0.15"/>
  <cols>
    <col min="1" max="1" width="9" style="9" customWidth="1"/>
    <col min="2" max="2" width="4.5" style="9" customWidth="1"/>
    <col min="3" max="3" width="11.625" style="9" customWidth="1"/>
    <col min="4" max="4" width="7" style="9" customWidth="1"/>
    <col min="5" max="5" width="50.625" style="9" customWidth="1"/>
    <col min="6" max="6" width="8.625" style="9" customWidth="1"/>
    <col min="7" max="7" width="27.875" style="9" customWidth="1"/>
    <col min="8" max="8" width="10.625" style="9" customWidth="1"/>
    <col min="9" max="10" width="10.625" style="9"/>
    <col min="11" max="11" width="15.5" style="9" customWidth="1"/>
    <col min="12" max="12" width="5.625" style="9" customWidth="1"/>
    <col min="13" max="16384" width="10.625" style="9"/>
  </cols>
  <sheetData>
    <row r="1" spans="1:23" ht="20.100000000000001" customHeight="1" x14ac:dyDescent="0.15">
      <c r="A1" s="1"/>
      <c r="B1" s="1"/>
      <c r="C1" s="40" t="str">
        <f>連名契約【税込用】必要積算経費一覧表_当該年度!C1</f>
        <v>様式1-1-1b（2021-1）年度別実施計画書別紙１（税込用）</v>
      </c>
      <c r="M1" s="102"/>
    </row>
    <row r="2" spans="1:23" ht="20.100000000000001" customHeight="1" x14ac:dyDescent="0.15">
      <c r="A2" s="1"/>
      <c r="B2" s="1"/>
      <c r="C2" s="79" t="str">
        <f>明細Ⅰ【物品費】!C2</f>
        <v>［記入要領］</v>
      </c>
    </row>
    <row r="3" spans="1:23" ht="12" x14ac:dyDescent="0.15">
      <c r="C3" s="77" t="str">
        <f>明細Ⅰ【物品費】!C3</f>
        <v>１．水色地/黄色地のセル</v>
      </c>
    </row>
    <row r="4" spans="1:23" ht="12" x14ac:dyDescent="0.15">
      <c r="C4" s="79" t="str">
        <f>明細Ⅰ【物品費】!C4</f>
        <v>　　・水色地のセルのみ必要事項を記入してください。</v>
      </c>
    </row>
    <row r="5" spans="1:23" ht="12" x14ac:dyDescent="0.15">
      <c r="C5" s="78" t="str">
        <f>明細Ⅰ【物品費】!C5</f>
        <v>　　・文字入力が不要なセルは空欄にしておいてください。</v>
      </c>
    </row>
    <row r="6" spans="1:23" ht="12" x14ac:dyDescent="0.15">
      <c r="C6" s="79" t="str">
        <f>明細Ⅰ【物品費】!C6</f>
        <v>　　・変更時は、前回までの変更箇所を黒字、今回の変更箇所を赤字にしてください。</v>
      </c>
    </row>
    <row r="7" spans="1:23" ht="12" x14ac:dyDescent="0.15">
      <c r="C7" s="176" t="s">
        <v>96</v>
      </c>
    </row>
    <row r="8" spans="1:23" ht="12" customHeight="1" x14ac:dyDescent="0.15">
      <c r="C8" s="79"/>
    </row>
    <row r="9" spans="1:23" ht="20.100000000000001" customHeight="1" x14ac:dyDescent="0.15">
      <c r="C9" s="10"/>
    </row>
    <row r="10" spans="1:23" ht="20.100000000000001" customHeight="1" x14ac:dyDescent="0.15">
      <c r="C10" s="10"/>
    </row>
    <row r="11" spans="1:23" ht="20.100000000000001" customHeight="1" x14ac:dyDescent="0.15">
      <c r="C11" s="245" t="s">
        <v>21</v>
      </c>
      <c r="D11" s="246"/>
      <c r="E11" s="246"/>
      <c r="F11" s="246"/>
      <c r="G11" s="246"/>
      <c r="H11" s="246"/>
    </row>
    <row r="12" spans="1:23" ht="20.100000000000001" customHeight="1" x14ac:dyDescent="0.15">
      <c r="C12" s="73"/>
      <c r="D12" s="74"/>
      <c r="E12" s="74"/>
      <c r="F12" s="74"/>
      <c r="G12" s="74"/>
      <c r="H12" s="74"/>
    </row>
    <row r="13" spans="1:23" ht="19.5" customHeight="1" x14ac:dyDescent="0.15">
      <c r="C13" s="208" t="s">
        <v>4</v>
      </c>
      <c r="D13" s="208"/>
      <c r="E13" s="252" t="str">
        <f>連名契約【税込用】必要積算経費一覧表_当該年度!E14</f>
        <v>999A0101</v>
      </c>
      <c r="F13" s="252"/>
      <c r="G13" s="252"/>
      <c r="H13" s="252"/>
    </row>
    <row r="14" spans="1:23" ht="19.5" customHeight="1" x14ac:dyDescent="0.15">
      <c r="C14" s="200" t="s">
        <v>92</v>
      </c>
      <c r="D14" s="200"/>
      <c r="E14" s="247" t="str">
        <f>連名契約【税込用】必要積算経費一覧表_当該年度!E15</f>
        <v>○○○○の研究開発</v>
      </c>
      <c r="F14" s="247" t="e">
        <f>IF(連名契約【税込用】必要積算経費一覧表_当該年度!#REF!&lt;&gt;0,連名契約【税込用】必要積算経費一覧表_当該年度!#REF!,"")</f>
        <v>#REF!</v>
      </c>
      <c r="G14" s="247" t="e">
        <f>IF(連名契約【税込用】必要積算経費一覧表_当該年度!#REF!&lt;&gt;0,連名契約【税込用】必要積算経費一覧表_当該年度!#REF!,"")</f>
        <v>#REF!</v>
      </c>
      <c r="H14" s="247" t="e">
        <f>IF(連名契約【税込用】必要積算経費一覧表_当該年度!#REF!&lt;&gt;0,連名契約【税込用】必要積算経費一覧表_当該年度!#REF!,"")</f>
        <v>#REF!</v>
      </c>
    </row>
    <row r="15" spans="1:23" ht="19.5" customHeight="1" x14ac:dyDescent="0.15">
      <c r="C15" s="211" t="s">
        <v>67</v>
      </c>
      <c r="D15" s="212"/>
      <c r="E15" s="247" t="str">
        <f>IF(連名契約【税込用】必要積算経費一覧表_当該年度!$E$16&lt;&gt;0,連名契約【税込用】必要積算経費一覧表_当該年度!$E$16,"")</f>
        <v>△△△△の研究</v>
      </c>
      <c r="F15" s="247" t="str">
        <f>IF(連名契約【税込用】必要積算経費一覧表_当該年度!G16&lt;&gt;0,連名契約【税込用】必要積算経費一覧表_当該年度!G16,"")</f>
        <v/>
      </c>
      <c r="G15" s="247" t="str">
        <f>IF(連名契約【税込用】必要積算経費一覧表_当該年度!I16&lt;&gt;0,連名契約【税込用】必要積算経費一覧表_当該年度!I16,"")</f>
        <v/>
      </c>
      <c r="H15" s="247" t="str">
        <f>IF(連名契約【税込用】必要積算経費一覧表_当該年度!J16&lt;&gt;0,連名契約【税込用】必要積算経費一覧表_当該年度!J16,"")</f>
        <v/>
      </c>
    </row>
    <row r="16" spans="1:23" ht="19.5" customHeight="1" thickBot="1" x14ac:dyDescent="0.2">
      <c r="C16" s="213" t="s">
        <v>90</v>
      </c>
      <c r="D16" s="213"/>
      <c r="E16" s="248" t="str">
        <f>IF(連名契約【税込用】必要積算経費一覧表_当該年度!$E$17&lt;&gt;0, 連名契約【税込用】必要積算経費一覧表_当該年度!$E$17," ")</f>
        <v>××××株式会社</v>
      </c>
      <c r="F16" s="249"/>
      <c r="G16" s="249"/>
      <c r="H16" s="249"/>
      <c r="J16" s="54"/>
      <c r="K16" s="17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3:23" ht="20.100000000000001" customHeight="1" x14ac:dyDescent="0.15">
      <c r="C17" s="240" t="s">
        <v>57</v>
      </c>
      <c r="D17" s="241"/>
      <c r="E17" s="241"/>
      <c r="F17" s="241"/>
      <c r="G17" s="241"/>
      <c r="H17" s="238" t="s">
        <v>58</v>
      </c>
      <c r="I17" s="234" t="s">
        <v>64</v>
      </c>
      <c r="J17" s="235"/>
      <c r="K17" s="232" t="s">
        <v>59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3:23" ht="20.100000000000001" customHeight="1" thickBot="1" x14ac:dyDescent="0.2">
      <c r="C18" s="11" t="s">
        <v>0</v>
      </c>
      <c r="D18" s="12" t="s">
        <v>1</v>
      </c>
      <c r="E18" s="124" t="s">
        <v>3</v>
      </c>
      <c r="F18" s="126" t="s">
        <v>79</v>
      </c>
      <c r="G18" s="125" t="s">
        <v>80</v>
      </c>
      <c r="H18" s="239"/>
      <c r="I18" s="37" t="s">
        <v>63</v>
      </c>
      <c r="J18" s="38" t="s">
        <v>62</v>
      </c>
      <c r="K18" s="233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3:23" ht="19.5" customHeight="1" x14ac:dyDescent="0.15">
      <c r="C19" s="148" t="str">
        <f>連名契約【税込用】必要積算経費一覧表_当該年度!C28</f>
        <v>Ⅳ　その他</v>
      </c>
      <c r="D19" s="242" t="s">
        <v>86</v>
      </c>
      <c r="E19" s="242"/>
      <c r="F19" s="242"/>
      <c r="G19" s="243"/>
      <c r="H19" s="28">
        <f>$H20+$H41+$H47+$H58+$H69+$H75</f>
        <v>0</v>
      </c>
      <c r="I19" s="28">
        <f>$I20+$I41+$I47+$I58+$I69+$I75</f>
        <v>0</v>
      </c>
      <c r="J19" s="25">
        <f>$J20+$J41+$J47+$J58+$J69+$J75</f>
        <v>0</v>
      </c>
      <c r="K19" s="31">
        <f>$H19+$I19</f>
        <v>0</v>
      </c>
      <c r="M19" s="155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3:23" ht="20.100000000000001" customHeight="1" thickBot="1" x14ac:dyDescent="0.2">
      <c r="C20" s="13"/>
      <c r="D20" s="236" t="str">
        <f>連名契約【税込用】必要積算経費一覧表_当該年度!D29</f>
        <v>１　外注費</v>
      </c>
      <c r="E20" s="237"/>
      <c r="F20" s="237"/>
      <c r="G20" s="237"/>
      <c r="H20" s="29">
        <f>SUM($H21:$H40)</f>
        <v>0</v>
      </c>
      <c r="I20" s="29">
        <f>SUM($I21:$I40)</f>
        <v>0</v>
      </c>
      <c r="J20" s="53">
        <f>IFERROR(ROUNDDOWN($I20*VALUE(連名契約【税込用】必要積算経費一覧表_当該年度!$G$42),0),0)</f>
        <v>0</v>
      </c>
      <c r="K20" s="34">
        <f>$H20+$I20</f>
        <v>0</v>
      </c>
      <c r="M20" s="155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3:23" ht="20.100000000000001" customHeight="1" x14ac:dyDescent="0.15">
      <c r="C21" s="13"/>
      <c r="D21" s="56" t="s">
        <v>26</v>
      </c>
      <c r="E21" s="104"/>
      <c r="F21" s="92"/>
      <c r="G21" s="93"/>
      <c r="H21" s="69"/>
      <c r="I21" s="60"/>
      <c r="M21" s="155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3:23" ht="20.100000000000001" customHeight="1" x14ac:dyDescent="0.15">
      <c r="C22" s="13"/>
      <c r="D22" s="58" t="s">
        <v>27</v>
      </c>
      <c r="E22" s="94"/>
      <c r="F22" s="94"/>
      <c r="G22" s="95"/>
      <c r="H22" s="59"/>
      <c r="I22" s="60"/>
      <c r="M22" s="155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3:23" ht="20.100000000000001" customHeight="1" x14ac:dyDescent="0.15">
      <c r="C23" s="13"/>
      <c r="D23" s="58" t="s">
        <v>28</v>
      </c>
      <c r="E23" s="94"/>
      <c r="F23" s="94"/>
      <c r="G23" s="95"/>
      <c r="H23" s="59"/>
      <c r="I23" s="60"/>
      <c r="M23" s="155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3:23" ht="20.100000000000001" customHeight="1" x14ac:dyDescent="0.15">
      <c r="C24" s="13"/>
      <c r="D24" s="58" t="s">
        <v>29</v>
      </c>
      <c r="E24" s="94"/>
      <c r="F24" s="94"/>
      <c r="G24" s="95"/>
      <c r="H24" s="59"/>
      <c r="I24" s="60"/>
      <c r="M24" s="155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3:23" ht="20.100000000000001" customHeight="1" x14ac:dyDescent="0.15">
      <c r="C25" s="13"/>
      <c r="D25" s="58" t="s">
        <v>30</v>
      </c>
      <c r="E25" s="94"/>
      <c r="F25" s="94"/>
      <c r="G25" s="95"/>
      <c r="H25" s="59"/>
      <c r="I25" s="60"/>
      <c r="M25" s="155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3:23" ht="20.100000000000001" customHeight="1" x14ac:dyDescent="0.15">
      <c r="C26" s="13"/>
      <c r="D26" s="58" t="s">
        <v>31</v>
      </c>
      <c r="E26" s="94"/>
      <c r="F26" s="94"/>
      <c r="G26" s="95"/>
      <c r="H26" s="59"/>
      <c r="I26" s="60"/>
      <c r="M26" s="155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3:23" ht="20.100000000000001" customHeight="1" x14ac:dyDescent="0.15">
      <c r="C27" s="13"/>
      <c r="D27" s="58" t="s">
        <v>32</v>
      </c>
      <c r="E27" s="94"/>
      <c r="F27" s="94"/>
      <c r="G27" s="95"/>
      <c r="H27" s="59"/>
      <c r="I27" s="60"/>
      <c r="M27" s="155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3:23" ht="20.100000000000001" customHeight="1" thickBot="1" x14ac:dyDescent="0.2">
      <c r="C28" s="13"/>
      <c r="D28" s="58" t="s">
        <v>33</v>
      </c>
      <c r="E28" s="94"/>
      <c r="F28" s="94"/>
      <c r="G28" s="95"/>
      <c r="H28" s="59"/>
      <c r="I28" s="60"/>
      <c r="M28" s="155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3:23" ht="20.100000000000001" hidden="1" customHeight="1" x14ac:dyDescent="0.15">
      <c r="C29" s="13"/>
      <c r="D29" s="58" t="s">
        <v>34</v>
      </c>
      <c r="E29" s="94"/>
      <c r="F29" s="94"/>
      <c r="G29" s="95"/>
      <c r="H29" s="59"/>
      <c r="I29" s="60"/>
      <c r="M29" s="155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3:23" ht="20.100000000000001" hidden="1" customHeight="1" x14ac:dyDescent="0.15">
      <c r="C30" s="13"/>
      <c r="D30" s="58" t="s">
        <v>35</v>
      </c>
      <c r="E30" s="94"/>
      <c r="F30" s="94"/>
      <c r="G30" s="95"/>
      <c r="H30" s="59"/>
      <c r="I30" s="60"/>
      <c r="M30" s="155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3:23" ht="20.100000000000001" hidden="1" customHeight="1" x14ac:dyDescent="0.15">
      <c r="C31" s="13"/>
      <c r="D31" s="58" t="s">
        <v>36</v>
      </c>
      <c r="E31" s="94"/>
      <c r="F31" s="94"/>
      <c r="G31" s="95"/>
      <c r="H31" s="59"/>
      <c r="I31" s="60"/>
      <c r="M31" s="155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3:23" ht="20.100000000000001" hidden="1" customHeight="1" x14ac:dyDescent="0.15">
      <c r="C32" s="13"/>
      <c r="D32" s="58" t="s">
        <v>37</v>
      </c>
      <c r="E32" s="94"/>
      <c r="F32" s="94"/>
      <c r="G32" s="95"/>
      <c r="H32" s="59"/>
      <c r="I32" s="60"/>
      <c r="M32" s="155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3:23" ht="20.100000000000001" hidden="1" customHeight="1" x14ac:dyDescent="0.15">
      <c r="C33" s="13"/>
      <c r="D33" s="58" t="s">
        <v>38</v>
      </c>
      <c r="E33" s="94"/>
      <c r="F33" s="94"/>
      <c r="G33" s="95"/>
      <c r="H33" s="59"/>
      <c r="I33" s="60"/>
      <c r="M33" s="155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3:23" ht="20.100000000000001" hidden="1" customHeight="1" x14ac:dyDescent="0.15">
      <c r="C34" s="13"/>
      <c r="D34" s="58" t="s">
        <v>39</v>
      </c>
      <c r="E34" s="94"/>
      <c r="F34" s="94"/>
      <c r="G34" s="95"/>
      <c r="H34" s="59"/>
      <c r="I34" s="60"/>
      <c r="M34" s="155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3:23" ht="20.100000000000001" hidden="1" customHeight="1" x14ac:dyDescent="0.15">
      <c r="C35" s="13"/>
      <c r="D35" s="58" t="s">
        <v>40</v>
      </c>
      <c r="E35" s="94"/>
      <c r="F35" s="94"/>
      <c r="G35" s="95"/>
      <c r="H35" s="59"/>
      <c r="I35" s="60"/>
      <c r="M35" s="155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3:23" ht="20.100000000000001" hidden="1" customHeight="1" x14ac:dyDescent="0.15">
      <c r="C36" s="13"/>
      <c r="D36" s="58" t="s">
        <v>41</v>
      </c>
      <c r="E36" s="94"/>
      <c r="F36" s="94"/>
      <c r="G36" s="95"/>
      <c r="H36" s="59"/>
      <c r="I36" s="60"/>
      <c r="M36" s="155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3:23" ht="20.100000000000001" hidden="1" customHeight="1" x14ac:dyDescent="0.15">
      <c r="C37" s="13"/>
      <c r="D37" s="58" t="s">
        <v>42</v>
      </c>
      <c r="E37" s="94"/>
      <c r="F37" s="94"/>
      <c r="G37" s="95"/>
      <c r="H37" s="59"/>
      <c r="I37" s="60"/>
      <c r="M37" s="155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3:23" ht="20.100000000000001" hidden="1" customHeight="1" x14ac:dyDescent="0.15">
      <c r="C38" s="13"/>
      <c r="D38" s="58" t="s">
        <v>43</v>
      </c>
      <c r="E38" s="94"/>
      <c r="F38" s="94"/>
      <c r="G38" s="95"/>
      <c r="H38" s="59"/>
      <c r="I38" s="60"/>
      <c r="M38" s="155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3:23" ht="20.100000000000001" hidden="1" customHeight="1" x14ac:dyDescent="0.15">
      <c r="C39" s="13"/>
      <c r="D39" s="58" t="s">
        <v>44</v>
      </c>
      <c r="E39" s="94"/>
      <c r="F39" s="105"/>
      <c r="G39" s="95"/>
      <c r="H39" s="59"/>
      <c r="I39" s="60"/>
      <c r="M39" s="155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3:23" ht="20.100000000000001" hidden="1" customHeight="1" thickBot="1" x14ac:dyDescent="0.2">
      <c r="C40" s="13"/>
      <c r="D40" s="68" t="s">
        <v>45</v>
      </c>
      <c r="E40" s="106"/>
      <c r="F40" s="107"/>
      <c r="G40" s="108"/>
      <c r="H40" s="62"/>
      <c r="I40" s="70"/>
      <c r="M40" s="155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3:23" ht="20.100000000000001" customHeight="1" thickBot="1" x14ac:dyDescent="0.2">
      <c r="C41" s="13"/>
      <c r="D41" s="236" t="str">
        <f>連名契約【税込用】必要積算経費一覧表_当該年度!D30</f>
        <v>２　印刷製本費</v>
      </c>
      <c r="E41" s="237"/>
      <c r="F41" s="237"/>
      <c r="G41" s="237"/>
      <c r="H41" s="29">
        <f>SUM($H42:$H46)</f>
        <v>0</v>
      </c>
      <c r="I41" s="29">
        <f>SUM($I42:$I46)</f>
        <v>0</v>
      </c>
      <c r="J41" s="30">
        <f>IFERROR(ROUNDDOWN($I41*VALUE(連名契約【税込用】必要積算経費一覧表_当該年度!$G$42),0),0)</f>
        <v>0</v>
      </c>
      <c r="K41" s="35">
        <f>$H41+$I41</f>
        <v>0</v>
      </c>
      <c r="M41" s="155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3:23" ht="20.100000000000001" customHeight="1" x14ac:dyDescent="0.15">
      <c r="C42" s="13"/>
      <c r="D42" s="56" t="s">
        <v>26</v>
      </c>
      <c r="E42" s="109"/>
      <c r="F42" s="110"/>
      <c r="G42" s="93"/>
      <c r="H42" s="57"/>
      <c r="I42" s="60"/>
      <c r="M42" s="155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3:23" ht="20.100000000000001" customHeight="1" x14ac:dyDescent="0.15">
      <c r="C43" s="13"/>
      <c r="D43" s="58" t="s">
        <v>27</v>
      </c>
      <c r="E43" s="94"/>
      <c r="F43" s="105"/>
      <c r="G43" s="95"/>
      <c r="H43" s="59"/>
      <c r="I43" s="60"/>
      <c r="M43" s="155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 ht="20.100000000000001" customHeight="1" x14ac:dyDescent="0.15">
      <c r="C44" s="13"/>
      <c r="D44" s="58" t="s">
        <v>28</v>
      </c>
      <c r="E44" s="94"/>
      <c r="F44" s="105"/>
      <c r="G44" s="95"/>
      <c r="H44" s="59"/>
      <c r="I44" s="60"/>
      <c r="M44" s="155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3:23" ht="20.100000000000001" customHeight="1" x14ac:dyDescent="0.15">
      <c r="C45" s="13"/>
      <c r="D45" s="58" t="s">
        <v>29</v>
      </c>
      <c r="E45" s="94"/>
      <c r="F45" s="105"/>
      <c r="G45" s="95"/>
      <c r="H45" s="59"/>
      <c r="I45" s="60"/>
      <c r="M45" s="155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3:23" ht="20.100000000000001" customHeight="1" thickBot="1" x14ac:dyDescent="0.2">
      <c r="C46" s="13"/>
      <c r="D46" s="68" t="s">
        <v>30</v>
      </c>
      <c r="E46" s="106"/>
      <c r="F46" s="107"/>
      <c r="G46" s="108"/>
      <c r="H46" s="62"/>
      <c r="I46" s="70"/>
      <c r="M46" s="155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3:23" ht="20.100000000000001" customHeight="1" thickBot="1" x14ac:dyDescent="0.2">
      <c r="C47" s="13"/>
      <c r="D47" s="258" t="str">
        <f>連名契約【税込用】必要積算経費一覧表_当該年度!D31</f>
        <v>３　会議費</v>
      </c>
      <c r="E47" s="259"/>
      <c r="F47" s="259"/>
      <c r="G47" s="259"/>
      <c r="H47" s="29">
        <f>SUM($H48:$H57)</f>
        <v>0</v>
      </c>
      <c r="I47" s="29">
        <f>SUM($I48:$I57)</f>
        <v>0</v>
      </c>
      <c r="J47" s="30">
        <f>IFERROR(ROUNDDOWN($I47*VALUE(連名契約【税込用】必要積算経費一覧表_当該年度!$G$42),0),0)</f>
        <v>0</v>
      </c>
      <c r="K47" s="35">
        <f>$H47+$I47</f>
        <v>0</v>
      </c>
      <c r="M47" s="155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3:23" ht="20.100000000000001" customHeight="1" x14ac:dyDescent="0.15">
      <c r="C48" s="13"/>
      <c r="D48" s="56" t="s">
        <v>26</v>
      </c>
      <c r="E48" s="109"/>
      <c r="F48" s="110"/>
      <c r="G48" s="93"/>
      <c r="H48" s="57"/>
      <c r="I48" s="60"/>
      <c r="M48" s="155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3:23" ht="20.100000000000001" customHeight="1" x14ac:dyDescent="0.15">
      <c r="C49" s="13"/>
      <c r="D49" s="58" t="s">
        <v>27</v>
      </c>
      <c r="E49" s="94"/>
      <c r="F49" s="105"/>
      <c r="G49" s="95"/>
      <c r="H49" s="59"/>
      <c r="I49" s="60"/>
      <c r="M49" s="155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3:23" ht="20.100000000000001" customHeight="1" x14ac:dyDescent="0.15">
      <c r="C50" s="13"/>
      <c r="D50" s="58" t="s">
        <v>28</v>
      </c>
      <c r="E50" s="94"/>
      <c r="F50" s="105"/>
      <c r="G50" s="95"/>
      <c r="H50" s="59"/>
      <c r="I50" s="60"/>
      <c r="M50" s="155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3:23" ht="20.100000000000001" customHeight="1" x14ac:dyDescent="0.15">
      <c r="C51" s="13"/>
      <c r="D51" s="58" t="s">
        <v>29</v>
      </c>
      <c r="E51" s="94"/>
      <c r="F51" s="105"/>
      <c r="G51" s="95"/>
      <c r="H51" s="59"/>
      <c r="I51" s="60"/>
      <c r="M51" s="155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3:23" ht="20.100000000000001" customHeight="1" thickBot="1" x14ac:dyDescent="0.2">
      <c r="C52" s="13"/>
      <c r="D52" s="58" t="s">
        <v>30</v>
      </c>
      <c r="E52" s="94"/>
      <c r="F52" s="105"/>
      <c r="G52" s="95"/>
      <c r="H52" s="59"/>
      <c r="I52" s="60"/>
      <c r="M52" s="155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3:23" ht="20.100000000000001" hidden="1" customHeight="1" x14ac:dyDescent="0.15">
      <c r="C53" s="13"/>
      <c r="D53" s="58" t="s">
        <v>31</v>
      </c>
      <c r="E53" s="94"/>
      <c r="F53" s="105"/>
      <c r="G53" s="95"/>
      <c r="H53" s="59"/>
      <c r="I53" s="60"/>
      <c r="M53" s="155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3:23" ht="20.100000000000001" hidden="1" customHeight="1" x14ac:dyDescent="0.15">
      <c r="C54" s="13"/>
      <c r="D54" s="58" t="s">
        <v>32</v>
      </c>
      <c r="E54" s="94"/>
      <c r="F54" s="105"/>
      <c r="G54" s="95"/>
      <c r="H54" s="59"/>
      <c r="I54" s="60"/>
      <c r="M54" s="155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3:23" ht="20.100000000000001" hidden="1" customHeight="1" x14ac:dyDescent="0.15">
      <c r="C55" s="13"/>
      <c r="D55" s="58" t="s">
        <v>33</v>
      </c>
      <c r="E55" s="94"/>
      <c r="F55" s="105"/>
      <c r="G55" s="95"/>
      <c r="H55" s="59"/>
      <c r="I55" s="60"/>
      <c r="M55" s="155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3:23" ht="20.100000000000001" hidden="1" customHeight="1" x14ac:dyDescent="0.15">
      <c r="C56" s="13"/>
      <c r="D56" s="58" t="s">
        <v>34</v>
      </c>
      <c r="E56" s="94"/>
      <c r="F56" s="105"/>
      <c r="G56" s="95"/>
      <c r="H56" s="59"/>
      <c r="I56" s="60"/>
      <c r="M56" s="155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3:23" ht="20.100000000000001" hidden="1" customHeight="1" thickBot="1" x14ac:dyDescent="0.2">
      <c r="C57" s="75"/>
      <c r="D57" s="61" t="s">
        <v>35</v>
      </c>
      <c r="E57" s="111"/>
      <c r="F57" s="111"/>
      <c r="G57" s="112"/>
      <c r="H57" s="71"/>
      <c r="I57" s="72"/>
      <c r="M57" s="155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3:23" ht="20.100000000000001" customHeight="1" thickBot="1" x14ac:dyDescent="0.2">
      <c r="C58" s="13"/>
      <c r="D58" s="236" t="str">
        <f>連名契約【税込用】必要積算経費一覧表_当該年度!D32</f>
        <v>４　通信運搬費</v>
      </c>
      <c r="E58" s="237"/>
      <c r="F58" s="237"/>
      <c r="G58" s="237"/>
      <c r="H58" s="29">
        <f>SUM($H59:$H68)</f>
        <v>0</v>
      </c>
      <c r="I58" s="29">
        <f>SUM($I59:$I68)</f>
        <v>0</v>
      </c>
      <c r="J58" s="30">
        <f>IFERROR(ROUNDDOWN($I58*VALUE(連名契約【税込用】必要積算経費一覧表_当該年度!$G$42),0),0)</f>
        <v>0</v>
      </c>
      <c r="K58" s="35">
        <f>$H58+$I58</f>
        <v>0</v>
      </c>
      <c r="M58" s="155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3:23" ht="20.100000000000001" customHeight="1" x14ac:dyDescent="0.15">
      <c r="C59" s="13"/>
      <c r="D59" s="67" t="s">
        <v>26</v>
      </c>
      <c r="E59" s="104"/>
      <c r="F59" s="104"/>
      <c r="G59" s="113"/>
      <c r="H59" s="57"/>
      <c r="I59" s="60"/>
      <c r="M59" s="155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3:23" ht="20.100000000000001" customHeight="1" x14ac:dyDescent="0.15">
      <c r="C60" s="13"/>
      <c r="D60" s="58" t="s">
        <v>27</v>
      </c>
      <c r="E60" s="94"/>
      <c r="F60" s="105"/>
      <c r="G60" s="96"/>
      <c r="H60" s="59"/>
      <c r="I60" s="60"/>
      <c r="M60" s="155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3:23" ht="20.100000000000001" customHeight="1" x14ac:dyDescent="0.15">
      <c r="C61" s="13"/>
      <c r="D61" s="58" t="s">
        <v>28</v>
      </c>
      <c r="E61" s="105"/>
      <c r="F61" s="105"/>
      <c r="G61" s="96"/>
      <c r="H61" s="59"/>
      <c r="I61" s="60"/>
      <c r="M61" s="155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3:23" ht="20.100000000000001" customHeight="1" x14ac:dyDescent="0.15">
      <c r="C62" s="13"/>
      <c r="D62" s="58" t="s">
        <v>29</v>
      </c>
      <c r="E62" s="105"/>
      <c r="F62" s="105"/>
      <c r="G62" s="96"/>
      <c r="H62" s="59"/>
      <c r="I62" s="60"/>
      <c r="M62" s="155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3:23" ht="20.100000000000001" customHeight="1" thickBot="1" x14ac:dyDescent="0.2">
      <c r="C63" s="13"/>
      <c r="D63" s="58" t="s">
        <v>30</v>
      </c>
      <c r="E63" s="105"/>
      <c r="F63" s="105"/>
      <c r="G63" s="96"/>
      <c r="H63" s="59"/>
      <c r="I63" s="60"/>
      <c r="M63" s="155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3:23" ht="20.100000000000001" hidden="1" customHeight="1" x14ac:dyDescent="0.15">
      <c r="C64" s="13"/>
      <c r="D64" s="58" t="s">
        <v>31</v>
      </c>
      <c r="E64" s="105"/>
      <c r="F64" s="105"/>
      <c r="G64" s="96"/>
      <c r="H64" s="59"/>
      <c r="I64" s="60"/>
      <c r="M64" s="155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3:23" ht="20.100000000000001" hidden="1" customHeight="1" x14ac:dyDescent="0.15">
      <c r="C65" s="13"/>
      <c r="D65" s="58" t="s">
        <v>32</v>
      </c>
      <c r="E65" s="105"/>
      <c r="F65" s="105"/>
      <c r="G65" s="96"/>
      <c r="H65" s="59"/>
      <c r="I65" s="60"/>
      <c r="M65" s="155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3:23" ht="20.100000000000001" hidden="1" customHeight="1" x14ac:dyDescent="0.15">
      <c r="C66" s="13"/>
      <c r="D66" s="58" t="s">
        <v>33</v>
      </c>
      <c r="E66" s="105"/>
      <c r="F66" s="105"/>
      <c r="G66" s="96"/>
      <c r="H66" s="59"/>
      <c r="I66" s="60"/>
      <c r="M66" s="155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3:23" ht="20.100000000000001" hidden="1" customHeight="1" x14ac:dyDescent="0.15">
      <c r="C67" s="13"/>
      <c r="D67" s="58" t="s">
        <v>34</v>
      </c>
      <c r="E67" s="105"/>
      <c r="F67" s="105"/>
      <c r="G67" s="114"/>
      <c r="H67" s="59"/>
      <c r="I67" s="60"/>
      <c r="M67" s="155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3:23" ht="20.100000000000001" hidden="1" customHeight="1" thickBot="1" x14ac:dyDescent="0.2">
      <c r="C68" s="14"/>
      <c r="D68" s="61" t="s">
        <v>35</v>
      </c>
      <c r="E68" s="111"/>
      <c r="F68" s="111"/>
      <c r="G68" s="115"/>
      <c r="H68" s="62"/>
      <c r="I68" s="70"/>
      <c r="M68" s="155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3:23" ht="20.100000000000001" customHeight="1" thickBot="1" x14ac:dyDescent="0.2">
      <c r="C69" s="13"/>
      <c r="D69" s="236" t="str">
        <f>連名契約【税込用】必要積算経費一覧表_当該年度!D33</f>
        <v>５　光熱水料</v>
      </c>
      <c r="E69" s="237"/>
      <c r="F69" s="237"/>
      <c r="G69" s="237"/>
      <c r="H69" s="29">
        <f>SUM($H70:$H74)</f>
        <v>0</v>
      </c>
      <c r="I69" s="29">
        <f>SUM($I70:$I74)</f>
        <v>0</v>
      </c>
      <c r="J69" s="30">
        <f>IFERROR(ROUNDDOWN($I69*VALUE(連名契約【税込用】必要積算経費一覧表_当該年度!$G$42),0),0)</f>
        <v>0</v>
      </c>
      <c r="K69" s="35">
        <f>$H69+$I69</f>
        <v>0</v>
      </c>
      <c r="M69" s="155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3:23" ht="20.100000000000001" customHeight="1" x14ac:dyDescent="0.15">
      <c r="C70" s="13"/>
      <c r="D70" s="56" t="s">
        <v>26</v>
      </c>
      <c r="E70" s="104"/>
      <c r="F70" s="104"/>
      <c r="G70" s="116"/>
      <c r="H70" s="57"/>
      <c r="I70" s="60"/>
      <c r="M70" s="155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3:23" ht="20.100000000000001" customHeight="1" x14ac:dyDescent="0.15">
      <c r="C71" s="13"/>
      <c r="D71" s="58" t="s">
        <v>27</v>
      </c>
      <c r="E71" s="105"/>
      <c r="F71" s="105"/>
      <c r="G71" s="114"/>
      <c r="H71" s="59"/>
      <c r="I71" s="60"/>
      <c r="M71" s="155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3:23" ht="20.100000000000001" customHeight="1" x14ac:dyDescent="0.15">
      <c r="C72" s="13"/>
      <c r="D72" s="58" t="s">
        <v>28</v>
      </c>
      <c r="E72" s="105"/>
      <c r="F72" s="105"/>
      <c r="G72" s="114"/>
      <c r="H72" s="59"/>
      <c r="I72" s="60"/>
      <c r="M72" s="155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3:23" ht="20.100000000000001" customHeight="1" x14ac:dyDescent="0.15">
      <c r="C73" s="13"/>
      <c r="D73" s="58" t="s">
        <v>29</v>
      </c>
      <c r="E73" s="105"/>
      <c r="F73" s="105"/>
      <c r="G73" s="114"/>
      <c r="H73" s="59"/>
      <c r="I73" s="60"/>
      <c r="M73" s="155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3:23" ht="20.100000000000001" customHeight="1" thickBot="1" x14ac:dyDescent="0.2">
      <c r="C74" s="13"/>
      <c r="D74" s="61" t="s">
        <v>30</v>
      </c>
      <c r="E74" s="111"/>
      <c r="F74" s="111"/>
      <c r="G74" s="115"/>
      <c r="H74" s="71"/>
      <c r="I74" s="72"/>
      <c r="M74" s="155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3:23" ht="20.100000000000001" customHeight="1" thickBot="1" x14ac:dyDescent="0.2">
      <c r="C75" s="13"/>
      <c r="D75" s="236" t="str">
        <f>連名契約【税込用】必要積算経費一覧表_当該年度!D34</f>
        <v>６　その他（諸経費）</v>
      </c>
      <c r="E75" s="237"/>
      <c r="F75" s="237"/>
      <c r="G75" s="260"/>
      <c r="H75" s="29">
        <f>SUM($H76:$H95)</f>
        <v>0</v>
      </c>
      <c r="I75" s="29">
        <f>SUM($I76:$I95)</f>
        <v>0</v>
      </c>
      <c r="J75" s="30">
        <f>IFERROR(ROUNDDOWN($I75*VALUE(連名契約【税込用】必要積算経費一覧表_当該年度!$G$42),0),0)</f>
        <v>0</v>
      </c>
      <c r="K75" s="35">
        <f>$H75+$I75</f>
        <v>0</v>
      </c>
      <c r="M75" s="155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3:23" ht="20.100000000000001" customHeight="1" x14ac:dyDescent="0.15">
      <c r="C76" s="13"/>
      <c r="D76" s="56" t="s">
        <v>26</v>
      </c>
      <c r="E76" s="110"/>
      <c r="F76" s="109"/>
      <c r="G76" s="99"/>
      <c r="H76" s="57"/>
      <c r="I76" s="60"/>
      <c r="M76" s="155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3:23" ht="20.100000000000001" customHeight="1" x14ac:dyDescent="0.15">
      <c r="C77" s="13"/>
      <c r="D77" s="56" t="s">
        <v>27</v>
      </c>
      <c r="E77" s="110"/>
      <c r="F77" s="110"/>
      <c r="G77" s="116"/>
      <c r="H77" s="57"/>
      <c r="I77" s="60"/>
      <c r="M77" s="155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3:23" ht="20.100000000000001" customHeight="1" x14ac:dyDescent="0.15">
      <c r="C78" s="13"/>
      <c r="D78" s="56" t="s">
        <v>28</v>
      </c>
      <c r="E78" s="110"/>
      <c r="F78" s="110"/>
      <c r="G78" s="116"/>
      <c r="H78" s="57"/>
      <c r="I78" s="60"/>
      <c r="M78" s="155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3:23" ht="20.100000000000001" customHeight="1" x14ac:dyDescent="0.15">
      <c r="C79" s="13"/>
      <c r="D79" s="56" t="s">
        <v>29</v>
      </c>
      <c r="E79" s="110"/>
      <c r="F79" s="110"/>
      <c r="G79" s="116"/>
      <c r="H79" s="57"/>
      <c r="I79" s="60"/>
      <c r="M79" s="155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3:23" ht="20.100000000000001" customHeight="1" x14ac:dyDescent="0.15">
      <c r="C80" s="13"/>
      <c r="D80" s="56" t="s">
        <v>30</v>
      </c>
      <c r="E80" s="110"/>
      <c r="F80" s="110"/>
      <c r="G80" s="116"/>
      <c r="H80" s="57"/>
      <c r="I80" s="60"/>
      <c r="M80" s="155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3:23" ht="20.100000000000001" customHeight="1" x14ac:dyDescent="0.15">
      <c r="C81" s="13"/>
      <c r="D81" s="56" t="s">
        <v>31</v>
      </c>
      <c r="E81" s="110"/>
      <c r="F81" s="110"/>
      <c r="G81" s="116"/>
      <c r="H81" s="57"/>
      <c r="I81" s="60"/>
      <c r="M81" s="155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3:23" ht="20.100000000000001" customHeight="1" x14ac:dyDescent="0.15">
      <c r="C82" s="13"/>
      <c r="D82" s="56" t="s">
        <v>32</v>
      </c>
      <c r="E82" s="110"/>
      <c r="F82" s="110"/>
      <c r="G82" s="116"/>
      <c r="H82" s="57"/>
      <c r="I82" s="60"/>
      <c r="M82" s="155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3:23" ht="20.100000000000001" customHeight="1" x14ac:dyDescent="0.15">
      <c r="C83" s="13"/>
      <c r="D83" s="56" t="s">
        <v>33</v>
      </c>
      <c r="E83" s="110"/>
      <c r="F83" s="110"/>
      <c r="G83" s="116"/>
      <c r="H83" s="57"/>
      <c r="I83" s="60"/>
      <c r="M83" s="155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3:23" ht="20.100000000000001" customHeight="1" x14ac:dyDescent="0.15">
      <c r="C84" s="13"/>
      <c r="D84" s="56" t="s">
        <v>34</v>
      </c>
      <c r="E84" s="110"/>
      <c r="F84" s="110"/>
      <c r="G84" s="116"/>
      <c r="H84" s="57"/>
      <c r="I84" s="60"/>
      <c r="M84" s="155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3:23" ht="20.100000000000001" customHeight="1" thickBot="1" x14ac:dyDescent="0.2">
      <c r="C85" s="13"/>
      <c r="D85" s="56" t="s">
        <v>35</v>
      </c>
      <c r="E85" s="110"/>
      <c r="F85" s="110"/>
      <c r="G85" s="116"/>
      <c r="H85" s="57"/>
      <c r="I85" s="60"/>
      <c r="M85" s="155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3:23" ht="20.100000000000001" hidden="1" customHeight="1" x14ac:dyDescent="0.15">
      <c r="C86" s="13"/>
      <c r="D86" s="56" t="s">
        <v>36</v>
      </c>
      <c r="E86" s="110"/>
      <c r="F86" s="110"/>
      <c r="G86" s="116"/>
      <c r="H86" s="57"/>
      <c r="I86" s="60"/>
      <c r="M86" s="155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3:23" ht="20.100000000000001" hidden="1" customHeight="1" x14ac:dyDescent="0.15">
      <c r="C87" s="13"/>
      <c r="D87" s="56" t="s">
        <v>37</v>
      </c>
      <c r="E87" s="110"/>
      <c r="F87" s="110"/>
      <c r="G87" s="116"/>
      <c r="H87" s="57"/>
      <c r="I87" s="60"/>
      <c r="M87" s="155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3:23" ht="20.100000000000001" hidden="1" customHeight="1" x14ac:dyDescent="0.15">
      <c r="C88" s="13"/>
      <c r="D88" s="56" t="s">
        <v>38</v>
      </c>
      <c r="E88" s="110"/>
      <c r="F88" s="110"/>
      <c r="G88" s="116"/>
      <c r="H88" s="57"/>
      <c r="I88" s="60"/>
      <c r="M88" s="155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3:23" ht="20.100000000000001" hidden="1" customHeight="1" x14ac:dyDescent="0.15">
      <c r="C89" s="13"/>
      <c r="D89" s="56" t="s">
        <v>39</v>
      </c>
      <c r="E89" s="110"/>
      <c r="F89" s="110"/>
      <c r="G89" s="116"/>
      <c r="H89" s="57"/>
      <c r="I89" s="60"/>
      <c r="M89" s="155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3:23" ht="20.100000000000001" hidden="1" customHeight="1" x14ac:dyDescent="0.15">
      <c r="C90" s="13"/>
      <c r="D90" s="56" t="s">
        <v>40</v>
      </c>
      <c r="E90" s="110"/>
      <c r="F90" s="110"/>
      <c r="G90" s="116"/>
      <c r="H90" s="57"/>
      <c r="I90" s="60"/>
      <c r="M90" s="155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3:23" ht="20.100000000000001" hidden="1" customHeight="1" x14ac:dyDescent="0.15">
      <c r="C91" s="13"/>
      <c r="D91" s="56" t="s">
        <v>41</v>
      </c>
      <c r="E91" s="110"/>
      <c r="F91" s="110"/>
      <c r="G91" s="116"/>
      <c r="H91" s="57"/>
      <c r="I91" s="60"/>
      <c r="M91" s="155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3:23" ht="20.100000000000001" hidden="1" customHeight="1" x14ac:dyDescent="0.15">
      <c r="C92" s="13"/>
      <c r="D92" s="58" t="s">
        <v>42</v>
      </c>
      <c r="E92" s="105"/>
      <c r="F92" s="105"/>
      <c r="G92" s="114"/>
      <c r="H92" s="59"/>
      <c r="I92" s="60"/>
      <c r="M92" s="155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3:23" ht="20.100000000000001" hidden="1" customHeight="1" x14ac:dyDescent="0.15">
      <c r="C93" s="13"/>
      <c r="D93" s="58" t="s">
        <v>43</v>
      </c>
      <c r="E93" s="105"/>
      <c r="F93" s="105"/>
      <c r="G93" s="114"/>
      <c r="H93" s="59"/>
      <c r="I93" s="60"/>
      <c r="M93" s="155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3:23" ht="20.100000000000001" hidden="1" customHeight="1" x14ac:dyDescent="0.15">
      <c r="C94" s="13"/>
      <c r="D94" s="58" t="s">
        <v>44</v>
      </c>
      <c r="E94" s="105"/>
      <c r="F94" s="105"/>
      <c r="G94" s="114"/>
      <c r="H94" s="59"/>
      <c r="I94" s="60"/>
      <c r="M94" s="155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3:23" ht="20.100000000000001" hidden="1" customHeight="1" thickBot="1" x14ac:dyDescent="0.2">
      <c r="C95" s="18"/>
      <c r="D95" s="68" t="s">
        <v>45</v>
      </c>
      <c r="E95" s="107"/>
      <c r="F95" s="107"/>
      <c r="G95" s="117"/>
      <c r="H95" s="62"/>
      <c r="I95" s="63"/>
      <c r="M95" s="155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3:23" ht="6.6" customHeight="1" thickBot="1" x14ac:dyDescent="0.2">
      <c r="C96" s="174"/>
      <c r="D96" s="173"/>
      <c r="E96" s="170"/>
      <c r="F96" s="170"/>
      <c r="G96" s="171"/>
      <c r="H96" s="172"/>
      <c r="I96" s="175"/>
      <c r="M96" s="155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3:11" ht="20.100000000000001" customHeight="1" thickBot="1" x14ac:dyDescent="0.2">
      <c r="C97" s="18"/>
      <c r="D97" s="255" t="str">
        <f>連名契約【税込用】必要積算経費一覧表_当該年度!D35</f>
        <v>７　消費税相当額（大項目合計）</v>
      </c>
      <c r="E97" s="256"/>
      <c r="F97" s="256"/>
      <c r="G97" s="256"/>
      <c r="H97" s="256"/>
      <c r="I97" s="257"/>
      <c r="J97" s="253">
        <f>明細Ⅰ【物品費】!$J19+明細Ⅱ【人件費・謝金】!$J19+明細Ⅲ【旅費】!$J19+明細Ⅳ【その他】!$J19</f>
        <v>0</v>
      </c>
      <c r="K97" s="254"/>
    </row>
    <row r="98" spans="3:11" ht="20.100000000000001" customHeight="1" x14ac:dyDescent="0.15">
      <c r="D98" s="16"/>
    </row>
    <row r="99" spans="3:11" ht="20.100000000000001" customHeight="1" x14ac:dyDescent="0.15">
      <c r="J99" s="39"/>
    </row>
  </sheetData>
  <sheetProtection algorithmName="SHA-512" hashValue="fYXUoFApp4e0hHFRU/D4t6RUBCGv09kGpzqcZceqSNeUvNpdW64zAtuYiDL0xptHkQ5cDvIMfmm1JBHfkqF38g==" saltValue="YNCBzAwmJDcC5UZGsaF5sA==" spinCount="100000" sheet="1" formatCells="0" formatRows="0" insertRows="0"/>
  <protectedRanges>
    <protectedRange sqref="D21:I40 D42:I46 D59:I68 D76:I96 D48:I57 D47 D70:I74" name="範囲1_1"/>
  </protectedRanges>
  <mergeCells count="22">
    <mergeCell ref="H17:H18"/>
    <mergeCell ref="C15:D15"/>
    <mergeCell ref="E15:H15"/>
    <mergeCell ref="E16:H16"/>
    <mergeCell ref="J97:K97"/>
    <mergeCell ref="D97:I97"/>
    <mergeCell ref="K17:K18"/>
    <mergeCell ref="I17:J17"/>
    <mergeCell ref="C17:G17"/>
    <mergeCell ref="D19:G19"/>
    <mergeCell ref="D20:G20"/>
    <mergeCell ref="D41:G41"/>
    <mergeCell ref="D47:G47"/>
    <mergeCell ref="D69:G69"/>
    <mergeCell ref="D58:G58"/>
    <mergeCell ref="D75:G75"/>
    <mergeCell ref="C11:H11"/>
    <mergeCell ref="C16:D16"/>
    <mergeCell ref="C14:D14"/>
    <mergeCell ref="E13:H13"/>
    <mergeCell ref="E14:H14"/>
    <mergeCell ref="C13:D13"/>
  </mergeCells>
  <phoneticPr fontId="5"/>
  <dataValidations disablePrompts="1" count="1">
    <dataValidation type="whole" operator="greaterThanOrEqual" allowBlank="1" showInputMessage="1" showErrorMessage="1" error="整数を入力してください。" sqref="H21:I40 H76:I96 H70:I74 H59:I68 H48:I57 H42:I46" xr:uid="{00000000-0002-0000-0400-000000000000}">
      <formula1>0</formula1>
    </dataValidation>
  </dataValidations>
  <pageMargins left="0.98425196850393704" right="0.39370078740157483" top="1.1811023622047245" bottom="0.59055118110236227" header="0.51181102362204722" footer="0.11811023622047245"/>
  <pageSetup paperSize="9" scale="58" fitToHeight="0" orientation="portrait" horizontalDpi="400" verticalDpi="400" r:id="rId1"/>
  <headerFooter alignWithMargins="0">
    <oddHeader>&amp;L様式1-1-1b（2021-1）年度別実施計画書別紙１（税込用）</oddHeader>
    <oddFooter>&amp;C&amp;P／&amp;N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連名契約【税込用】必要積算経費一覧表_当該年度</vt:lpstr>
      <vt:lpstr>明細Ⅰ【物品費】</vt:lpstr>
      <vt:lpstr>明細Ⅱ【人件費・謝金】</vt:lpstr>
      <vt:lpstr>明細Ⅲ【旅費】</vt:lpstr>
      <vt:lpstr>明細Ⅳ【その他】</vt:lpstr>
      <vt:lpstr>明細Ⅰ【物品費】!Print_Area</vt:lpstr>
      <vt:lpstr>明細Ⅱ【人件費・謝金】!Print_Area</vt:lpstr>
      <vt:lpstr>明細Ⅲ【旅費】!Print_Area</vt:lpstr>
      <vt:lpstr>明細Ⅳ【その他】!Print_Area</vt:lpstr>
      <vt:lpstr>連名契約【税込用】必要積算経費一覧表_当該年度!Print_Area</vt:lpstr>
      <vt:lpstr>明細Ⅰ【物品費】!Print_Titles</vt:lpstr>
      <vt:lpstr>明細Ⅱ【人件費・謝金】!Print_Titles</vt:lpstr>
      <vt:lpstr>明細Ⅲ【旅費】!Print_Titles</vt:lpstr>
      <vt:lpstr>明細Ⅳ【その他】!Print_Titles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2013-06-26T00:18:25Z</dcterms:created>
  <dcterms:modified xsi:type="dcterms:W3CDTF">2021-01-18T05:43:43Z</dcterms:modified>
</cp:coreProperties>
</file>